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EST_JUSTDIGI/Dokumendid/EELARVE/Üldine/2024RE/2024 ministri käskkiri/VI muutmine ministri KK/"/>
    </mc:Choice>
  </mc:AlternateContent>
  <xr:revisionPtr revIDLastSave="32" documentId="13_ncr:1_{B745C0FA-25A3-4AB2-B7FD-55A5D22D7D05}" xr6:coauthVersionLast="47" xr6:coauthVersionMax="47" xr10:uidLastSave="{D1B0C57E-CF0A-4FF0-B663-1765BC18BB70}"/>
  <bookViews>
    <workbookView xWindow="-108" yWindow="-108" windowWidth="30936" windowHeight="16776" xr2:uid="{00000000-000D-0000-FFFF-FFFF00000000}"/>
  </bookViews>
  <sheets>
    <sheet name="Lisa 5. Kohtud" sheetId="1" r:id="rId1"/>
  </sheets>
  <externalReferences>
    <externalReference r:id="rId2"/>
  </externalReferences>
  <definedNames>
    <definedName name="_xlnm._FilterDatabase" localSheetId="0" hidden="1">'Lisa 5. Kohtud'!$A$5:$E$223</definedName>
    <definedName name="Programm">[1]Andmestik!$A$2:$A$43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2" i="1" l="1"/>
  <c r="P146" i="1"/>
  <c r="P147" i="1"/>
  <c r="P148" i="1"/>
  <c r="O236" i="1"/>
  <c r="O232" i="1"/>
  <c r="O229" i="1" s="1"/>
  <c r="O230" i="1"/>
  <c r="O216" i="1"/>
  <c r="O210" i="1"/>
  <c r="O202" i="1"/>
  <c r="O200" i="1"/>
  <c r="O199" i="1"/>
  <c r="O198" i="1" s="1"/>
  <c r="O197" i="1" s="1"/>
  <c r="O190" i="1"/>
  <c r="O177" i="1" s="1"/>
  <c r="O184" i="1"/>
  <c r="O179" i="1"/>
  <c r="O169" i="1"/>
  <c r="O165" i="1"/>
  <c r="O161" i="1"/>
  <c r="O159" i="1"/>
  <c r="O149" i="1"/>
  <c r="O141" i="1"/>
  <c r="O135" i="1"/>
  <c r="O133" i="1"/>
  <c r="O121" i="1"/>
  <c r="O108" i="1" s="1"/>
  <c r="O115" i="1"/>
  <c r="O110" i="1"/>
  <c r="O96" i="1"/>
  <c r="O90" i="1"/>
  <c r="O84" i="1"/>
  <c r="O82" i="1"/>
  <c r="O81" i="1"/>
  <c r="O80" i="1"/>
  <c r="O79" i="1"/>
  <c r="O72" i="1"/>
  <c r="O59" i="1" s="1"/>
  <c r="O66" i="1"/>
  <c r="O61" i="1"/>
  <c r="O46" i="1"/>
  <c r="O32" i="1" s="1"/>
  <c r="O39" i="1"/>
  <c r="O34" i="1"/>
  <c r="O31" i="1" s="1"/>
  <c r="O22" i="1"/>
  <c r="O16" i="1"/>
  <c r="O11" i="1"/>
  <c r="O8" i="1" s="1"/>
  <c r="O9" i="1"/>
  <c r="N236" i="1"/>
  <c r="N232" i="1"/>
  <c r="N229" i="1" s="1"/>
  <c r="N230" i="1"/>
  <c r="N216" i="1"/>
  <c r="N200" i="1" s="1"/>
  <c r="N210" i="1"/>
  <c r="N202" i="1"/>
  <c r="N190" i="1"/>
  <c r="N177" i="1" s="1"/>
  <c r="N184" i="1"/>
  <c r="N179" i="1"/>
  <c r="N176" i="1" s="1"/>
  <c r="N169" i="1"/>
  <c r="N165" i="1"/>
  <c r="N161" i="1"/>
  <c r="N159" i="1"/>
  <c r="N149" i="1"/>
  <c r="N141" i="1"/>
  <c r="N135" i="1"/>
  <c r="N132" i="1" s="1"/>
  <c r="N133" i="1"/>
  <c r="N121" i="1"/>
  <c r="N108" i="1" s="1"/>
  <c r="N115" i="1"/>
  <c r="N110" i="1"/>
  <c r="N96" i="1"/>
  <c r="N90" i="1"/>
  <c r="N84" i="1"/>
  <c r="N82" i="1"/>
  <c r="N81" i="1"/>
  <c r="N80" i="1" s="1"/>
  <c r="N79" i="1" s="1"/>
  <c r="N72" i="1"/>
  <c r="N66" i="1"/>
  <c r="N61" i="1"/>
  <c r="N58" i="1" s="1"/>
  <c r="N59" i="1"/>
  <c r="N46" i="1"/>
  <c r="N39" i="1"/>
  <c r="N34" i="1"/>
  <c r="N32" i="1"/>
  <c r="N31" i="1"/>
  <c r="N30" i="1" s="1"/>
  <c r="N29" i="1" s="1"/>
  <c r="N22" i="1"/>
  <c r="N9" i="1" s="1"/>
  <c r="N16" i="1"/>
  <c r="N11" i="1"/>
  <c r="L236" i="1"/>
  <c r="L232" i="1"/>
  <c r="L230" i="1"/>
  <c r="L229" i="1"/>
  <c r="L228" i="1" s="1"/>
  <c r="L227" i="1" s="1"/>
  <c r="L216" i="1"/>
  <c r="L200" i="1" s="1"/>
  <c r="L210" i="1"/>
  <c r="L202" i="1"/>
  <c r="L190" i="1"/>
  <c r="L177" i="1" s="1"/>
  <c r="L184" i="1"/>
  <c r="L179" i="1"/>
  <c r="L176" i="1" s="1"/>
  <c r="L169" i="1"/>
  <c r="L165" i="1"/>
  <c r="L161" i="1"/>
  <c r="L159" i="1"/>
  <c r="L158" i="1"/>
  <c r="L157" i="1" s="1"/>
  <c r="L156" i="1" s="1"/>
  <c r="L149" i="1"/>
  <c r="L133" i="1" s="1"/>
  <c r="L141" i="1"/>
  <c r="L135" i="1"/>
  <c r="L121" i="1"/>
  <c r="L108" i="1" s="1"/>
  <c r="L115" i="1"/>
  <c r="L110" i="1"/>
  <c r="L96" i="1"/>
  <c r="L90" i="1"/>
  <c r="L84" i="1"/>
  <c r="L81" i="1" s="1"/>
  <c r="L82" i="1"/>
  <c r="L72" i="1"/>
  <c r="L59" i="1" s="1"/>
  <c r="L66" i="1"/>
  <c r="L61" i="1"/>
  <c r="L58" i="1" s="1"/>
  <c r="L46" i="1"/>
  <c r="L32" i="1" s="1"/>
  <c r="L39" i="1"/>
  <c r="L34" i="1"/>
  <c r="L31" i="1" s="1"/>
  <c r="L22" i="1"/>
  <c r="L9" i="1" s="1"/>
  <c r="L16" i="1"/>
  <c r="L11" i="1"/>
  <c r="L8" i="1" s="1"/>
  <c r="L7" i="1" s="1"/>
  <c r="L6" i="1" s="1"/>
  <c r="K236" i="1"/>
  <c r="K232" i="1"/>
  <c r="K230" i="1"/>
  <c r="K216" i="1"/>
  <c r="K200" i="1" s="1"/>
  <c r="K210" i="1"/>
  <c r="K202" i="1"/>
  <c r="K190" i="1"/>
  <c r="K177" i="1" s="1"/>
  <c r="K184" i="1"/>
  <c r="K179" i="1"/>
  <c r="K169" i="1"/>
  <c r="K159" i="1" s="1"/>
  <c r="K165" i="1"/>
  <c r="K161" i="1"/>
  <c r="K149" i="1"/>
  <c r="K133" i="1" s="1"/>
  <c r="K141" i="1"/>
  <c r="K135" i="1"/>
  <c r="K121" i="1"/>
  <c r="K108" i="1" s="1"/>
  <c r="K115" i="1"/>
  <c r="K110" i="1"/>
  <c r="K96" i="1"/>
  <c r="K82" i="1" s="1"/>
  <c r="K90" i="1"/>
  <c r="K84" i="1"/>
  <c r="K72" i="1"/>
  <c r="K59" i="1" s="1"/>
  <c r="K66" i="1"/>
  <c r="K61" i="1"/>
  <c r="K46" i="1"/>
  <c r="K32" i="1" s="1"/>
  <c r="K39" i="1"/>
  <c r="K34" i="1"/>
  <c r="K22" i="1"/>
  <c r="K9" i="1" s="1"/>
  <c r="K16" i="1"/>
  <c r="K11" i="1"/>
  <c r="I236" i="1"/>
  <c r="I232" i="1"/>
  <c r="I230" i="1"/>
  <c r="I216" i="1"/>
  <c r="I200" i="1" s="1"/>
  <c r="I210" i="1"/>
  <c r="I202" i="1"/>
  <c r="I190" i="1"/>
  <c r="I177" i="1" s="1"/>
  <c r="I184" i="1"/>
  <c r="I179" i="1"/>
  <c r="I169" i="1"/>
  <c r="I159" i="1" s="1"/>
  <c r="I165" i="1"/>
  <c r="I161" i="1"/>
  <c r="I149" i="1"/>
  <c r="I133" i="1" s="1"/>
  <c r="I141" i="1"/>
  <c r="I135" i="1"/>
  <c r="I121" i="1"/>
  <c r="I108" i="1" s="1"/>
  <c r="I115" i="1"/>
  <c r="I110" i="1"/>
  <c r="I96" i="1"/>
  <c r="I82" i="1" s="1"/>
  <c r="I90" i="1"/>
  <c r="I84" i="1"/>
  <c r="I81" i="1" s="1"/>
  <c r="I80" i="1" s="1"/>
  <c r="I79" i="1" s="1"/>
  <c r="I72" i="1"/>
  <c r="I59" i="1" s="1"/>
  <c r="I66" i="1"/>
  <c r="I61" i="1"/>
  <c r="I46" i="1"/>
  <c r="I32" i="1" s="1"/>
  <c r="I39" i="1"/>
  <c r="I34" i="1"/>
  <c r="I22" i="1"/>
  <c r="I9" i="1" s="1"/>
  <c r="I16" i="1"/>
  <c r="I11" i="1"/>
  <c r="O131" i="1" l="1"/>
  <c r="O130" i="1" s="1"/>
  <c r="L57" i="1"/>
  <c r="L56" i="1" s="1"/>
  <c r="N131" i="1"/>
  <c r="N130" i="1" s="1"/>
  <c r="O176" i="1"/>
  <c r="I199" i="1"/>
  <c r="I198" i="1" s="1"/>
  <c r="I197" i="1" s="1"/>
  <c r="N8" i="1"/>
  <c r="O158" i="1"/>
  <c r="O157" i="1" s="1"/>
  <c r="O156" i="1" s="1"/>
  <c r="K8" i="1"/>
  <c r="L132" i="1"/>
  <c r="L131" i="1" s="1"/>
  <c r="L130" i="1" s="1"/>
  <c r="O107" i="1"/>
  <c r="O106" i="1" s="1"/>
  <c r="O105" i="1" s="1"/>
  <c r="N7" i="1"/>
  <c r="N6" i="1" s="1"/>
  <c r="N199" i="1"/>
  <c r="N198" i="1" s="1"/>
  <c r="N197" i="1" s="1"/>
  <c r="O175" i="1"/>
  <c r="O174" i="1" s="1"/>
  <c r="N228" i="1"/>
  <c r="N227" i="1" s="1"/>
  <c r="I8" i="1"/>
  <c r="I7" i="1" s="1"/>
  <c r="I6" i="1" s="1"/>
  <c r="O7" i="1"/>
  <c r="O6" i="1" s="1"/>
  <c r="I31" i="1"/>
  <c r="L175" i="1"/>
  <c r="L174" i="1" s="1"/>
  <c r="O30" i="1"/>
  <c r="O29" i="1" s="1"/>
  <c r="N158" i="1"/>
  <c r="N157" i="1" s="1"/>
  <c r="N156" i="1" s="1"/>
  <c r="N57" i="1"/>
  <c r="N56" i="1" s="1"/>
  <c r="L80" i="1"/>
  <c r="L79" i="1" s="1"/>
  <c r="N107" i="1"/>
  <c r="N106" i="1" s="1"/>
  <c r="N105" i="1" s="1"/>
  <c r="K7" i="1"/>
  <c r="K6" i="1" s="1"/>
  <c r="O228" i="1"/>
  <c r="O227" i="1" s="1"/>
  <c r="L107" i="1"/>
  <c r="L106" i="1" s="1"/>
  <c r="L105" i="1" s="1"/>
  <c r="O58" i="1"/>
  <c r="O57" i="1" s="1"/>
  <c r="O56" i="1" s="1"/>
  <c r="N175" i="1"/>
  <c r="N174" i="1" s="1"/>
  <c r="K158" i="1"/>
  <c r="L199" i="1"/>
  <c r="L198" i="1" s="1"/>
  <c r="L197" i="1" s="1"/>
  <c r="K229" i="1"/>
  <c r="K199" i="1"/>
  <c r="K81" i="1"/>
  <c r="K31" i="1"/>
  <c r="K58" i="1"/>
  <c r="L30" i="1"/>
  <c r="L29" i="1" s="1"/>
  <c r="K176" i="1"/>
  <c r="K132" i="1"/>
  <c r="K107" i="1"/>
  <c r="I132" i="1"/>
  <c r="I107" i="1"/>
  <c r="I106" i="1" s="1"/>
  <c r="I105" i="1" s="1"/>
  <c r="I229" i="1"/>
  <c r="I176" i="1"/>
  <c r="I158" i="1"/>
  <c r="I157" i="1" s="1"/>
  <c r="I156" i="1" s="1"/>
  <c r="I58" i="1"/>
  <c r="I57" i="1" s="1"/>
  <c r="I56" i="1" s="1"/>
  <c r="I30" i="1"/>
  <c r="I29" i="1" s="1"/>
  <c r="I131" i="1"/>
  <c r="K80" i="1" l="1"/>
  <c r="K157" i="1"/>
  <c r="K228" i="1"/>
  <c r="K198" i="1"/>
  <c r="K175" i="1"/>
  <c r="K156" i="1"/>
  <c r="K131" i="1"/>
  <c r="K106" i="1"/>
  <c r="K79" i="1"/>
  <c r="K30" i="1"/>
  <c r="K57" i="1"/>
  <c r="I175" i="1"/>
  <c r="I174" i="1" s="1"/>
  <c r="I130" i="1"/>
  <c r="I228" i="1"/>
  <c r="H10" i="1"/>
  <c r="J10" i="1" s="1"/>
  <c r="M10" i="1" s="1"/>
  <c r="P10" i="1" s="1"/>
  <c r="H12" i="1"/>
  <c r="J12" i="1" s="1"/>
  <c r="M12" i="1" s="1"/>
  <c r="P12" i="1" s="1"/>
  <c r="H13" i="1"/>
  <c r="J13" i="1" s="1"/>
  <c r="M13" i="1" s="1"/>
  <c r="P13" i="1" s="1"/>
  <c r="H14" i="1"/>
  <c r="J14" i="1" s="1"/>
  <c r="M14" i="1" s="1"/>
  <c r="P14" i="1" s="1"/>
  <c r="H15" i="1"/>
  <c r="J15" i="1" s="1"/>
  <c r="M15" i="1" s="1"/>
  <c r="P15" i="1" s="1"/>
  <c r="H17" i="1"/>
  <c r="J17" i="1" s="1"/>
  <c r="M17" i="1" s="1"/>
  <c r="P17" i="1" s="1"/>
  <c r="H18" i="1"/>
  <c r="J18" i="1" s="1"/>
  <c r="M18" i="1" s="1"/>
  <c r="P18" i="1" s="1"/>
  <c r="H19" i="1"/>
  <c r="J19" i="1" s="1"/>
  <c r="M19" i="1" s="1"/>
  <c r="P19" i="1" s="1"/>
  <c r="H20" i="1"/>
  <c r="J20" i="1" s="1"/>
  <c r="M20" i="1" s="1"/>
  <c r="P20" i="1" s="1"/>
  <c r="H21" i="1"/>
  <c r="J21" i="1" s="1"/>
  <c r="M21" i="1" s="1"/>
  <c r="P21" i="1" s="1"/>
  <c r="H23" i="1"/>
  <c r="J23" i="1" s="1"/>
  <c r="M23" i="1" s="1"/>
  <c r="P23" i="1" s="1"/>
  <c r="H24" i="1"/>
  <c r="J24" i="1" s="1"/>
  <c r="M24" i="1" s="1"/>
  <c r="P24" i="1" s="1"/>
  <c r="H25" i="1"/>
  <c r="J25" i="1" s="1"/>
  <c r="M25" i="1" s="1"/>
  <c r="P25" i="1" s="1"/>
  <c r="H26" i="1"/>
  <c r="J26" i="1" s="1"/>
  <c r="M26" i="1" s="1"/>
  <c r="P26" i="1" s="1"/>
  <c r="H27" i="1"/>
  <c r="J27" i="1" s="1"/>
  <c r="M27" i="1" s="1"/>
  <c r="P27" i="1" s="1"/>
  <c r="H28" i="1"/>
  <c r="J28" i="1" s="1"/>
  <c r="M28" i="1" s="1"/>
  <c r="P28" i="1" s="1"/>
  <c r="H33" i="1"/>
  <c r="J33" i="1" s="1"/>
  <c r="M33" i="1" s="1"/>
  <c r="P33" i="1" s="1"/>
  <c r="H35" i="1"/>
  <c r="J35" i="1" s="1"/>
  <c r="M35" i="1" s="1"/>
  <c r="P35" i="1" s="1"/>
  <c r="H36" i="1"/>
  <c r="J36" i="1" s="1"/>
  <c r="M36" i="1" s="1"/>
  <c r="P36" i="1" s="1"/>
  <c r="H37" i="1"/>
  <c r="J37" i="1" s="1"/>
  <c r="M37" i="1" s="1"/>
  <c r="P37" i="1" s="1"/>
  <c r="H38" i="1"/>
  <c r="J38" i="1" s="1"/>
  <c r="M38" i="1" s="1"/>
  <c r="P38" i="1" s="1"/>
  <c r="H40" i="1"/>
  <c r="J40" i="1" s="1"/>
  <c r="M40" i="1" s="1"/>
  <c r="P40" i="1" s="1"/>
  <c r="H41" i="1"/>
  <c r="J41" i="1" s="1"/>
  <c r="M41" i="1" s="1"/>
  <c r="P41" i="1" s="1"/>
  <c r="H42" i="1"/>
  <c r="J42" i="1" s="1"/>
  <c r="M42" i="1" s="1"/>
  <c r="P42" i="1" s="1"/>
  <c r="H43" i="1"/>
  <c r="J43" i="1" s="1"/>
  <c r="M43" i="1" s="1"/>
  <c r="P43" i="1" s="1"/>
  <c r="H44" i="1"/>
  <c r="J44" i="1" s="1"/>
  <c r="M44" i="1" s="1"/>
  <c r="P44" i="1" s="1"/>
  <c r="H45" i="1"/>
  <c r="J45" i="1" s="1"/>
  <c r="M45" i="1" s="1"/>
  <c r="P45" i="1" s="1"/>
  <c r="H47" i="1"/>
  <c r="J47" i="1" s="1"/>
  <c r="M47" i="1" s="1"/>
  <c r="P47" i="1" s="1"/>
  <c r="H48" i="1"/>
  <c r="J48" i="1" s="1"/>
  <c r="M48" i="1" s="1"/>
  <c r="P48" i="1" s="1"/>
  <c r="H49" i="1"/>
  <c r="J49" i="1" s="1"/>
  <c r="M49" i="1" s="1"/>
  <c r="P49" i="1" s="1"/>
  <c r="H50" i="1"/>
  <c r="J50" i="1" s="1"/>
  <c r="M50" i="1" s="1"/>
  <c r="P50" i="1" s="1"/>
  <c r="H51" i="1"/>
  <c r="J51" i="1" s="1"/>
  <c r="M51" i="1" s="1"/>
  <c r="P51" i="1" s="1"/>
  <c r="H52" i="1"/>
  <c r="J52" i="1" s="1"/>
  <c r="M52" i="1" s="1"/>
  <c r="P52" i="1" s="1"/>
  <c r="H53" i="1"/>
  <c r="J53" i="1" s="1"/>
  <c r="M53" i="1" s="1"/>
  <c r="P53" i="1" s="1"/>
  <c r="H54" i="1"/>
  <c r="J54" i="1" s="1"/>
  <c r="M54" i="1" s="1"/>
  <c r="P54" i="1" s="1"/>
  <c r="H55" i="1"/>
  <c r="J55" i="1" s="1"/>
  <c r="M55" i="1" s="1"/>
  <c r="P55" i="1" s="1"/>
  <c r="H60" i="1"/>
  <c r="J60" i="1" s="1"/>
  <c r="M60" i="1" s="1"/>
  <c r="P60" i="1" s="1"/>
  <c r="H62" i="1"/>
  <c r="J62" i="1" s="1"/>
  <c r="M62" i="1" s="1"/>
  <c r="P62" i="1" s="1"/>
  <c r="H63" i="1"/>
  <c r="J63" i="1" s="1"/>
  <c r="M63" i="1" s="1"/>
  <c r="P63" i="1" s="1"/>
  <c r="H64" i="1"/>
  <c r="J64" i="1" s="1"/>
  <c r="M64" i="1" s="1"/>
  <c r="P64" i="1" s="1"/>
  <c r="H65" i="1"/>
  <c r="J65" i="1" s="1"/>
  <c r="M65" i="1" s="1"/>
  <c r="P65" i="1" s="1"/>
  <c r="H67" i="1"/>
  <c r="J67" i="1" s="1"/>
  <c r="M67" i="1" s="1"/>
  <c r="P67" i="1" s="1"/>
  <c r="H68" i="1"/>
  <c r="J68" i="1" s="1"/>
  <c r="M68" i="1" s="1"/>
  <c r="P68" i="1" s="1"/>
  <c r="H69" i="1"/>
  <c r="J69" i="1" s="1"/>
  <c r="M69" i="1" s="1"/>
  <c r="P69" i="1" s="1"/>
  <c r="H70" i="1"/>
  <c r="J70" i="1" s="1"/>
  <c r="M70" i="1" s="1"/>
  <c r="P70" i="1" s="1"/>
  <c r="H71" i="1"/>
  <c r="J71" i="1" s="1"/>
  <c r="M71" i="1" s="1"/>
  <c r="P71" i="1" s="1"/>
  <c r="H73" i="1"/>
  <c r="J73" i="1" s="1"/>
  <c r="M73" i="1" s="1"/>
  <c r="P73" i="1" s="1"/>
  <c r="H74" i="1"/>
  <c r="J74" i="1" s="1"/>
  <c r="M74" i="1" s="1"/>
  <c r="P74" i="1" s="1"/>
  <c r="H75" i="1"/>
  <c r="J75" i="1" s="1"/>
  <c r="M75" i="1" s="1"/>
  <c r="P75" i="1" s="1"/>
  <c r="H76" i="1"/>
  <c r="J76" i="1" s="1"/>
  <c r="M76" i="1" s="1"/>
  <c r="P76" i="1" s="1"/>
  <c r="H77" i="1"/>
  <c r="J77" i="1" s="1"/>
  <c r="M77" i="1" s="1"/>
  <c r="P77" i="1" s="1"/>
  <c r="H78" i="1"/>
  <c r="J78" i="1" s="1"/>
  <c r="M78" i="1" s="1"/>
  <c r="P78" i="1" s="1"/>
  <c r="H83" i="1"/>
  <c r="J83" i="1" s="1"/>
  <c r="M83" i="1" s="1"/>
  <c r="P83" i="1" s="1"/>
  <c r="H85" i="1"/>
  <c r="J85" i="1" s="1"/>
  <c r="M85" i="1" s="1"/>
  <c r="P85" i="1" s="1"/>
  <c r="H86" i="1"/>
  <c r="J86" i="1" s="1"/>
  <c r="M86" i="1" s="1"/>
  <c r="P86" i="1" s="1"/>
  <c r="H87" i="1"/>
  <c r="J87" i="1" s="1"/>
  <c r="M87" i="1" s="1"/>
  <c r="P87" i="1" s="1"/>
  <c r="H88" i="1"/>
  <c r="J88" i="1" s="1"/>
  <c r="M88" i="1" s="1"/>
  <c r="P88" i="1" s="1"/>
  <c r="H89" i="1"/>
  <c r="J89" i="1" s="1"/>
  <c r="M89" i="1" s="1"/>
  <c r="P89" i="1" s="1"/>
  <c r="H91" i="1"/>
  <c r="J91" i="1" s="1"/>
  <c r="M91" i="1" s="1"/>
  <c r="P91" i="1" s="1"/>
  <c r="H92" i="1"/>
  <c r="J92" i="1" s="1"/>
  <c r="M92" i="1" s="1"/>
  <c r="P92" i="1" s="1"/>
  <c r="H93" i="1"/>
  <c r="J93" i="1" s="1"/>
  <c r="M93" i="1" s="1"/>
  <c r="P93" i="1" s="1"/>
  <c r="H94" i="1"/>
  <c r="J94" i="1" s="1"/>
  <c r="M94" i="1" s="1"/>
  <c r="P94" i="1" s="1"/>
  <c r="H95" i="1"/>
  <c r="J95" i="1" s="1"/>
  <c r="M95" i="1" s="1"/>
  <c r="P95" i="1" s="1"/>
  <c r="H97" i="1"/>
  <c r="J97" i="1" s="1"/>
  <c r="M97" i="1" s="1"/>
  <c r="P97" i="1" s="1"/>
  <c r="H98" i="1"/>
  <c r="J98" i="1" s="1"/>
  <c r="M98" i="1" s="1"/>
  <c r="P98" i="1" s="1"/>
  <c r="H99" i="1"/>
  <c r="J99" i="1" s="1"/>
  <c r="M99" i="1" s="1"/>
  <c r="P99" i="1" s="1"/>
  <c r="H100" i="1"/>
  <c r="J100" i="1" s="1"/>
  <c r="M100" i="1" s="1"/>
  <c r="P100" i="1" s="1"/>
  <c r="H101" i="1"/>
  <c r="J101" i="1" s="1"/>
  <c r="M101" i="1" s="1"/>
  <c r="P101" i="1" s="1"/>
  <c r="H102" i="1"/>
  <c r="J102" i="1" s="1"/>
  <c r="M102" i="1" s="1"/>
  <c r="P102" i="1" s="1"/>
  <c r="H103" i="1"/>
  <c r="J103" i="1" s="1"/>
  <c r="M103" i="1" s="1"/>
  <c r="P103" i="1" s="1"/>
  <c r="H104" i="1"/>
  <c r="J104" i="1" s="1"/>
  <c r="M104" i="1" s="1"/>
  <c r="P104" i="1" s="1"/>
  <c r="H109" i="1"/>
  <c r="J109" i="1" s="1"/>
  <c r="M109" i="1" s="1"/>
  <c r="P109" i="1" s="1"/>
  <c r="H111" i="1"/>
  <c r="J111" i="1" s="1"/>
  <c r="M111" i="1" s="1"/>
  <c r="P111" i="1" s="1"/>
  <c r="H112" i="1"/>
  <c r="J112" i="1" s="1"/>
  <c r="M112" i="1" s="1"/>
  <c r="P112" i="1" s="1"/>
  <c r="H113" i="1"/>
  <c r="J113" i="1" s="1"/>
  <c r="M113" i="1" s="1"/>
  <c r="P113" i="1" s="1"/>
  <c r="H114" i="1"/>
  <c r="J114" i="1" s="1"/>
  <c r="M114" i="1" s="1"/>
  <c r="P114" i="1" s="1"/>
  <c r="H116" i="1"/>
  <c r="J116" i="1" s="1"/>
  <c r="M116" i="1" s="1"/>
  <c r="P116" i="1" s="1"/>
  <c r="H117" i="1"/>
  <c r="J117" i="1" s="1"/>
  <c r="M117" i="1" s="1"/>
  <c r="P117" i="1" s="1"/>
  <c r="H118" i="1"/>
  <c r="J118" i="1" s="1"/>
  <c r="M118" i="1" s="1"/>
  <c r="P118" i="1" s="1"/>
  <c r="H119" i="1"/>
  <c r="J119" i="1" s="1"/>
  <c r="M119" i="1" s="1"/>
  <c r="P119" i="1" s="1"/>
  <c r="H120" i="1"/>
  <c r="J120" i="1" s="1"/>
  <c r="M120" i="1" s="1"/>
  <c r="P120" i="1" s="1"/>
  <c r="H122" i="1"/>
  <c r="J122" i="1" s="1"/>
  <c r="M122" i="1" s="1"/>
  <c r="P122" i="1" s="1"/>
  <c r="H123" i="1"/>
  <c r="J123" i="1" s="1"/>
  <c r="M123" i="1" s="1"/>
  <c r="P123" i="1" s="1"/>
  <c r="H124" i="1"/>
  <c r="J124" i="1" s="1"/>
  <c r="M124" i="1" s="1"/>
  <c r="P124" i="1" s="1"/>
  <c r="H125" i="1"/>
  <c r="J125" i="1" s="1"/>
  <c r="M125" i="1" s="1"/>
  <c r="P125" i="1" s="1"/>
  <c r="H126" i="1"/>
  <c r="J126" i="1" s="1"/>
  <c r="M126" i="1" s="1"/>
  <c r="P126" i="1" s="1"/>
  <c r="H127" i="1"/>
  <c r="J127" i="1" s="1"/>
  <c r="M127" i="1" s="1"/>
  <c r="P127" i="1" s="1"/>
  <c r="H128" i="1"/>
  <c r="J128" i="1" s="1"/>
  <c r="M128" i="1" s="1"/>
  <c r="P128" i="1" s="1"/>
  <c r="H129" i="1"/>
  <c r="J129" i="1" s="1"/>
  <c r="M129" i="1" s="1"/>
  <c r="P129" i="1" s="1"/>
  <c r="H134" i="1"/>
  <c r="J134" i="1" s="1"/>
  <c r="M134" i="1" s="1"/>
  <c r="P134" i="1" s="1"/>
  <c r="H136" i="1"/>
  <c r="J136" i="1" s="1"/>
  <c r="M136" i="1" s="1"/>
  <c r="P136" i="1" s="1"/>
  <c r="H137" i="1"/>
  <c r="J137" i="1" s="1"/>
  <c r="M137" i="1" s="1"/>
  <c r="P137" i="1" s="1"/>
  <c r="H138" i="1"/>
  <c r="J138" i="1" s="1"/>
  <c r="M138" i="1" s="1"/>
  <c r="P138" i="1" s="1"/>
  <c r="H139" i="1"/>
  <c r="J139" i="1" s="1"/>
  <c r="M139" i="1" s="1"/>
  <c r="P139" i="1" s="1"/>
  <c r="H140" i="1"/>
  <c r="J140" i="1" s="1"/>
  <c r="M140" i="1" s="1"/>
  <c r="P140" i="1" s="1"/>
  <c r="H142" i="1"/>
  <c r="J142" i="1" s="1"/>
  <c r="M142" i="1" s="1"/>
  <c r="P142" i="1" s="1"/>
  <c r="H143" i="1"/>
  <c r="J143" i="1" s="1"/>
  <c r="M143" i="1" s="1"/>
  <c r="P143" i="1" s="1"/>
  <c r="H144" i="1"/>
  <c r="J144" i="1" s="1"/>
  <c r="M144" i="1" s="1"/>
  <c r="P144" i="1" s="1"/>
  <c r="H145" i="1"/>
  <c r="J145" i="1" s="1"/>
  <c r="M145" i="1" s="1"/>
  <c r="P145" i="1" s="1"/>
  <c r="H146" i="1"/>
  <c r="J146" i="1" s="1"/>
  <c r="M146" i="1" s="1"/>
  <c r="H150" i="1"/>
  <c r="J150" i="1" s="1"/>
  <c r="M150" i="1" s="1"/>
  <c r="P150" i="1" s="1"/>
  <c r="H151" i="1"/>
  <c r="J151" i="1" s="1"/>
  <c r="M151" i="1" s="1"/>
  <c r="P151" i="1" s="1"/>
  <c r="H152" i="1"/>
  <c r="J152" i="1" s="1"/>
  <c r="M152" i="1" s="1"/>
  <c r="P152" i="1" s="1"/>
  <c r="H153" i="1"/>
  <c r="J153" i="1" s="1"/>
  <c r="M153" i="1" s="1"/>
  <c r="P153" i="1" s="1"/>
  <c r="H154" i="1"/>
  <c r="J154" i="1" s="1"/>
  <c r="M154" i="1" s="1"/>
  <c r="P154" i="1" s="1"/>
  <c r="H155" i="1"/>
  <c r="J155" i="1" s="1"/>
  <c r="M155" i="1" s="1"/>
  <c r="P155" i="1" s="1"/>
  <c r="H160" i="1"/>
  <c r="J160" i="1" s="1"/>
  <c r="M160" i="1" s="1"/>
  <c r="P160" i="1" s="1"/>
  <c r="H162" i="1"/>
  <c r="J162" i="1" s="1"/>
  <c r="M162" i="1" s="1"/>
  <c r="P162" i="1" s="1"/>
  <c r="H163" i="1"/>
  <c r="J163" i="1" s="1"/>
  <c r="M163" i="1" s="1"/>
  <c r="P163" i="1" s="1"/>
  <c r="H164" i="1"/>
  <c r="J164" i="1" s="1"/>
  <c r="M164" i="1" s="1"/>
  <c r="P164" i="1" s="1"/>
  <c r="H166" i="1"/>
  <c r="J166" i="1" s="1"/>
  <c r="M166" i="1" s="1"/>
  <c r="P166" i="1" s="1"/>
  <c r="H167" i="1"/>
  <c r="J167" i="1" s="1"/>
  <c r="M167" i="1" s="1"/>
  <c r="P167" i="1" s="1"/>
  <c r="H168" i="1"/>
  <c r="J168" i="1" s="1"/>
  <c r="M168" i="1" s="1"/>
  <c r="P168" i="1" s="1"/>
  <c r="H170" i="1"/>
  <c r="J170" i="1" s="1"/>
  <c r="M170" i="1" s="1"/>
  <c r="P170" i="1" s="1"/>
  <c r="H171" i="1"/>
  <c r="J171" i="1" s="1"/>
  <c r="M171" i="1" s="1"/>
  <c r="P171" i="1" s="1"/>
  <c r="H172" i="1"/>
  <c r="J172" i="1" s="1"/>
  <c r="M172" i="1" s="1"/>
  <c r="P172" i="1" s="1"/>
  <c r="H173" i="1"/>
  <c r="J173" i="1" s="1"/>
  <c r="M173" i="1" s="1"/>
  <c r="P173" i="1" s="1"/>
  <c r="H178" i="1"/>
  <c r="J178" i="1" s="1"/>
  <c r="M178" i="1" s="1"/>
  <c r="P178" i="1" s="1"/>
  <c r="H180" i="1"/>
  <c r="J180" i="1" s="1"/>
  <c r="M180" i="1" s="1"/>
  <c r="P180" i="1" s="1"/>
  <c r="H181" i="1"/>
  <c r="J181" i="1" s="1"/>
  <c r="M181" i="1" s="1"/>
  <c r="P181" i="1" s="1"/>
  <c r="H182" i="1"/>
  <c r="J182" i="1" s="1"/>
  <c r="M182" i="1" s="1"/>
  <c r="P182" i="1" s="1"/>
  <c r="H183" i="1"/>
  <c r="J183" i="1" s="1"/>
  <c r="M183" i="1" s="1"/>
  <c r="P183" i="1" s="1"/>
  <c r="H185" i="1"/>
  <c r="J185" i="1" s="1"/>
  <c r="M185" i="1" s="1"/>
  <c r="P185" i="1" s="1"/>
  <c r="H186" i="1"/>
  <c r="J186" i="1" s="1"/>
  <c r="M186" i="1" s="1"/>
  <c r="P186" i="1" s="1"/>
  <c r="H187" i="1"/>
  <c r="J187" i="1" s="1"/>
  <c r="M187" i="1" s="1"/>
  <c r="P187" i="1" s="1"/>
  <c r="H188" i="1"/>
  <c r="J188" i="1" s="1"/>
  <c r="M188" i="1" s="1"/>
  <c r="P188" i="1" s="1"/>
  <c r="H189" i="1"/>
  <c r="J189" i="1" s="1"/>
  <c r="M189" i="1" s="1"/>
  <c r="P189" i="1" s="1"/>
  <c r="H191" i="1"/>
  <c r="J191" i="1" s="1"/>
  <c r="M191" i="1" s="1"/>
  <c r="P191" i="1" s="1"/>
  <c r="H192" i="1"/>
  <c r="J192" i="1" s="1"/>
  <c r="M192" i="1" s="1"/>
  <c r="P192" i="1" s="1"/>
  <c r="H193" i="1"/>
  <c r="J193" i="1" s="1"/>
  <c r="M193" i="1" s="1"/>
  <c r="P193" i="1" s="1"/>
  <c r="H194" i="1"/>
  <c r="J194" i="1" s="1"/>
  <c r="M194" i="1" s="1"/>
  <c r="P194" i="1" s="1"/>
  <c r="H195" i="1"/>
  <c r="J195" i="1" s="1"/>
  <c r="M195" i="1" s="1"/>
  <c r="P195" i="1" s="1"/>
  <c r="H196" i="1"/>
  <c r="J196" i="1" s="1"/>
  <c r="M196" i="1" s="1"/>
  <c r="P196" i="1" s="1"/>
  <c r="H201" i="1"/>
  <c r="J201" i="1" s="1"/>
  <c r="M201" i="1" s="1"/>
  <c r="P201" i="1" s="1"/>
  <c r="H203" i="1"/>
  <c r="J203" i="1" s="1"/>
  <c r="M203" i="1" s="1"/>
  <c r="P203" i="1" s="1"/>
  <c r="H204" i="1"/>
  <c r="J204" i="1" s="1"/>
  <c r="M204" i="1" s="1"/>
  <c r="P204" i="1" s="1"/>
  <c r="H205" i="1"/>
  <c r="J205" i="1" s="1"/>
  <c r="M205" i="1" s="1"/>
  <c r="P205" i="1" s="1"/>
  <c r="H206" i="1"/>
  <c r="J206" i="1" s="1"/>
  <c r="M206" i="1" s="1"/>
  <c r="P206" i="1" s="1"/>
  <c r="H207" i="1"/>
  <c r="J207" i="1" s="1"/>
  <c r="M207" i="1" s="1"/>
  <c r="P207" i="1" s="1"/>
  <c r="H208" i="1"/>
  <c r="J208" i="1" s="1"/>
  <c r="M208" i="1" s="1"/>
  <c r="P208" i="1" s="1"/>
  <c r="H209" i="1"/>
  <c r="J209" i="1" s="1"/>
  <c r="M209" i="1" s="1"/>
  <c r="P209" i="1" s="1"/>
  <c r="H211" i="1"/>
  <c r="J211" i="1" s="1"/>
  <c r="M211" i="1" s="1"/>
  <c r="P211" i="1" s="1"/>
  <c r="H212" i="1"/>
  <c r="J212" i="1" s="1"/>
  <c r="M212" i="1" s="1"/>
  <c r="P212" i="1" s="1"/>
  <c r="H213" i="1"/>
  <c r="J213" i="1" s="1"/>
  <c r="M213" i="1" s="1"/>
  <c r="P213" i="1" s="1"/>
  <c r="H214" i="1"/>
  <c r="J214" i="1" s="1"/>
  <c r="M214" i="1" s="1"/>
  <c r="P214" i="1" s="1"/>
  <c r="H215" i="1"/>
  <c r="J215" i="1" s="1"/>
  <c r="M215" i="1" s="1"/>
  <c r="P215" i="1" s="1"/>
  <c r="H217" i="1"/>
  <c r="J217" i="1" s="1"/>
  <c r="M217" i="1" s="1"/>
  <c r="P217" i="1" s="1"/>
  <c r="H218" i="1"/>
  <c r="J218" i="1" s="1"/>
  <c r="M218" i="1" s="1"/>
  <c r="P218" i="1" s="1"/>
  <c r="H219" i="1"/>
  <c r="J219" i="1" s="1"/>
  <c r="M219" i="1" s="1"/>
  <c r="P219" i="1" s="1"/>
  <c r="H220" i="1"/>
  <c r="J220" i="1" s="1"/>
  <c r="M220" i="1" s="1"/>
  <c r="P220" i="1" s="1"/>
  <c r="H221" i="1"/>
  <c r="J221" i="1" s="1"/>
  <c r="M221" i="1" s="1"/>
  <c r="P221" i="1" s="1"/>
  <c r="H222" i="1"/>
  <c r="J222" i="1" s="1"/>
  <c r="M222" i="1" s="1"/>
  <c r="P222" i="1" s="1"/>
  <c r="H223" i="1"/>
  <c r="J223" i="1" s="1"/>
  <c r="M223" i="1" s="1"/>
  <c r="P223" i="1" s="1"/>
  <c r="H224" i="1"/>
  <c r="J224" i="1" s="1"/>
  <c r="M224" i="1" s="1"/>
  <c r="P224" i="1" s="1"/>
  <c r="H225" i="1"/>
  <c r="J225" i="1" s="1"/>
  <c r="M225" i="1" s="1"/>
  <c r="P225" i="1" s="1"/>
  <c r="H226" i="1"/>
  <c r="J226" i="1" s="1"/>
  <c r="M226" i="1" s="1"/>
  <c r="P226" i="1" s="1"/>
  <c r="H231" i="1"/>
  <c r="J231" i="1" s="1"/>
  <c r="M231" i="1" s="1"/>
  <c r="P231" i="1" s="1"/>
  <c r="H233" i="1"/>
  <c r="J233" i="1" s="1"/>
  <c r="M233" i="1" s="1"/>
  <c r="P233" i="1" s="1"/>
  <c r="H234" i="1"/>
  <c r="J234" i="1" s="1"/>
  <c r="M234" i="1" s="1"/>
  <c r="P234" i="1" s="1"/>
  <c r="H235" i="1"/>
  <c r="J235" i="1" s="1"/>
  <c r="M235" i="1" s="1"/>
  <c r="P235" i="1" s="1"/>
  <c r="H237" i="1"/>
  <c r="J237" i="1" s="1"/>
  <c r="M237" i="1" s="1"/>
  <c r="P237" i="1" s="1"/>
  <c r="H238" i="1"/>
  <c r="J238" i="1" s="1"/>
  <c r="M238" i="1" s="1"/>
  <c r="P238" i="1" s="1"/>
  <c r="H239" i="1"/>
  <c r="J239" i="1" s="1"/>
  <c r="M239" i="1" s="1"/>
  <c r="P239" i="1" s="1"/>
  <c r="G236" i="1"/>
  <c r="G232" i="1"/>
  <c r="G230" i="1"/>
  <c r="G216" i="1"/>
  <c r="G200" i="1" s="1"/>
  <c r="G210" i="1"/>
  <c r="G202" i="1"/>
  <c r="G190" i="1"/>
  <c r="G177" i="1" s="1"/>
  <c r="G184" i="1"/>
  <c r="G179" i="1"/>
  <c r="G169" i="1"/>
  <c r="G159" i="1" s="1"/>
  <c r="G165" i="1"/>
  <c r="G161" i="1"/>
  <c r="G149" i="1"/>
  <c r="G133" i="1" s="1"/>
  <c r="G141" i="1"/>
  <c r="G135" i="1"/>
  <c r="G132" i="1" s="1"/>
  <c r="G121" i="1"/>
  <c r="G108" i="1" s="1"/>
  <c r="G115" i="1"/>
  <c r="G110" i="1"/>
  <c r="G96" i="1"/>
  <c r="G82" i="1" s="1"/>
  <c r="G90" i="1"/>
  <c r="G84" i="1"/>
  <c r="G72" i="1"/>
  <c r="G66" i="1"/>
  <c r="G61" i="1"/>
  <c r="G59" i="1"/>
  <c r="G46" i="1"/>
  <c r="G32" i="1" s="1"/>
  <c r="G39" i="1"/>
  <c r="G34" i="1"/>
  <c r="G31" i="1" s="1"/>
  <c r="G22" i="1"/>
  <c r="G9" i="1" s="1"/>
  <c r="G16" i="1"/>
  <c r="G11" i="1"/>
  <c r="G8" i="1" s="1"/>
  <c r="F236" i="1"/>
  <c r="F232" i="1"/>
  <c r="F230" i="1"/>
  <c r="F216" i="1"/>
  <c r="F200" i="1" s="1"/>
  <c r="F210" i="1"/>
  <c r="F202" i="1"/>
  <c r="F190" i="1"/>
  <c r="F177" i="1" s="1"/>
  <c r="F184" i="1"/>
  <c r="F179" i="1"/>
  <c r="F169" i="1"/>
  <c r="F159" i="1" s="1"/>
  <c r="F165" i="1"/>
  <c r="F161" i="1"/>
  <c r="F149" i="1"/>
  <c r="F133" i="1" s="1"/>
  <c r="F141" i="1"/>
  <c r="F135" i="1"/>
  <c r="F121" i="1"/>
  <c r="F108" i="1" s="1"/>
  <c r="F115" i="1"/>
  <c r="F110" i="1"/>
  <c r="F96" i="1"/>
  <c r="F82" i="1" s="1"/>
  <c r="F90" i="1"/>
  <c r="F84" i="1"/>
  <c r="F72" i="1"/>
  <c r="F59" i="1" s="1"/>
  <c r="F66" i="1"/>
  <c r="F61" i="1"/>
  <c r="F46" i="1"/>
  <c r="F32" i="1" s="1"/>
  <c r="F39" i="1"/>
  <c r="F34" i="1"/>
  <c r="F22" i="1"/>
  <c r="F9" i="1" s="1"/>
  <c r="F16" i="1"/>
  <c r="F11" i="1"/>
  <c r="G229" i="1" l="1"/>
  <c r="G176" i="1"/>
  <c r="G107" i="1"/>
  <c r="G106" i="1" s="1"/>
  <c r="G105" i="1" s="1"/>
  <c r="H179" i="1"/>
  <c r="J179" i="1" s="1"/>
  <c r="M179" i="1" s="1"/>
  <c r="P179" i="1" s="1"/>
  <c r="G199" i="1"/>
  <c r="G198" i="1" s="1"/>
  <c r="G197" i="1" s="1"/>
  <c r="G58" i="1"/>
  <c r="G57" i="1" s="1"/>
  <c r="G56" i="1" s="1"/>
  <c r="H135" i="1"/>
  <c r="J135" i="1" s="1"/>
  <c r="M135" i="1" s="1"/>
  <c r="P135" i="1" s="1"/>
  <c r="G228" i="1"/>
  <c r="G227" i="1" s="1"/>
  <c r="G158" i="1"/>
  <c r="G157" i="1" s="1"/>
  <c r="G156" i="1" s="1"/>
  <c r="K227" i="1"/>
  <c r="K197" i="1"/>
  <c r="K174" i="1"/>
  <c r="K130" i="1"/>
  <c r="K105" i="1"/>
  <c r="K29" i="1"/>
  <c r="K56" i="1"/>
  <c r="I227" i="1"/>
  <c r="G81" i="1"/>
  <c r="G80" i="1" s="1"/>
  <c r="G79" i="1" s="1"/>
  <c r="F58" i="1"/>
  <c r="G30" i="1"/>
  <c r="G29" i="1" s="1"/>
  <c r="G131" i="1"/>
  <c r="G130" i="1" s="1"/>
  <c r="G175" i="1"/>
  <c r="G174" i="1" s="1"/>
  <c r="G7" i="1"/>
  <c r="G6" i="1" s="1"/>
  <c r="F229" i="1"/>
  <c r="F199" i="1"/>
  <c r="F176" i="1"/>
  <c r="F158" i="1"/>
  <c r="F132" i="1"/>
  <c r="F107" i="1"/>
  <c r="F81" i="1"/>
  <c r="F57" i="1"/>
  <c r="F31" i="1"/>
  <c r="F8" i="1"/>
  <c r="E202" i="1"/>
  <c r="H202" i="1" s="1"/>
  <c r="J202" i="1" s="1"/>
  <c r="M202" i="1" s="1"/>
  <c r="P202" i="1" s="1"/>
  <c r="E232" i="1"/>
  <c r="H232" i="1" s="1"/>
  <c r="J232" i="1" s="1"/>
  <c r="M232" i="1" s="1"/>
  <c r="P232" i="1" s="1"/>
  <c r="E179" i="1"/>
  <c r="E161" i="1"/>
  <c r="H161" i="1" s="1"/>
  <c r="J161" i="1" s="1"/>
  <c r="M161" i="1" s="1"/>
  <c r="P161" i="1" s="1"/>
  <c r="E135" i="1"/>
  <c r="E110" i="1"/>
  <c r="H110" i="1" s="1"/>
  <c r="J110" i="1" s="1"/>
  <c r="M110" i="1" s="1"/>
  <c r="P110" i="1" s="1"/>
  <c r="E84" i="1"/>
  <c r="H84" i="1" s="1"/>
  <c r="J84" i="1" s="1"/>
  <c r="M84" i="1" s="1"/>
  <c r="P84" i="1" s="1"/>
  <c r="E61" i="1"/>
  <c r="H61" i="1" s="1"/>
  <c r="J61" i="1" s="1"/>
  <c r="M61" i="1" s="1"/>
  <c r="P61" i="1" s="1"/>
  <c r="E34" i="1"/>
  <c r="H34" i="1" s="1"/>
  <c r="J34" i="1" s="1"/>
  <c r="M34" i="1" s="1"/>
  <c r="P34" i="1" s="1"/>
  <c r="F228" i="1" l="1"/>
  <c r="F198" i="1"/>
  <c r="F175" i="1"/>
  <c r="F157" i="1"/>
  <c r="F131" i="1"/>
  <c r="F106" i="1"/>
  <c r="F80" i="1"/>
  <c r="F56" i="1"/>
  <c r="F30" i="1"/>
  <c r="F7" i="1"/>
  <c r="E11" i="1"/>
  <c r="H11" i="1" s="1"/>
  <c r="J11" i="1" s="1"/>
  <c r="M11" i="1" s="1"/>
  <c r="P11" i="1" s="1"/>
  <c r="F227" i="1" l="1"/>
  <c r="F197" i="1"/>
  <c r="F174" i="1"/>
  <c r="F156" i="1"/>
  <c r="F130" i="1"/>
  <c r="F105" i="1"/>
  <c r="F79" i="1"/>
  <c r="F29" i="1"/>
  <c r="F6" i="1"/>
  <c r="E216" i="1"/>
  <c r="H216" i="1" s="1"/>
  <c r="J216" i="1" s="1"/>
  <c r="M216" i="1" s="1"/>
  <c r="P216" i="1" s="1"/>
  <c r="E210" i="1"/>
  <c r="H210" i="1" s="1"/>
  <c r="J210" i="1" s="1"/>
  <c r="M210" i="1" s="1"/>
  <c r="P210" i="1" s="1"/>
  <c r="E190" i="1"/>
  <c r="H190" i="1" s="1"/>
  <c r="J190" i="1" s="1"/>
  <c r="M190" i="1" s="1"/>
  <c r="P190" i="1" s="1"/>
  <c r="E184" i="1"/>
  <c r="H184" i="1" s="1"/>
  <c r="J184" i="1" s="1"/>
  <c r="M184" i="1" s="1"/>
  <c r="P184" i="1" s="1"/>
  <c r="E169" i="1"/>
  <c r="H169" i="1" s="1"/>
  <c r="J169" i="1" s="1"/>
  <c r="M169" i="1" s="1"/>
  <c r="P169" i="1" s="1"/>
  <c r="E165" i="1"/>
  <c r="H165" i="1" s="1"/>
  <c r="J165" i="1" s="1"/>
  <c r="M165" i="1" s="1"/>
  <c r="P165" i="1" s="1"/>
  <c r="E149" i="1"/>
  <c r="H149" i="1" s="1"/>
  <c r="J149" i="1" s="1"/>
  <c r="M149" i="1" s="1"/>
  <c r="P149" i="1" s="1"/>
  <c r="E141" i="1"/>
  <c r="H141" i="1" s="1"/>
  <c r="J141" i="1" s="1"/>
  <c r="M141" i="1" s="1"/>
  <c r="P141" i="1" s="1"/>
  <c r="E121" i="1"/>
  <c r="H121" i="1" s="1"/>
  <c r="J121" i="1" s="1"/>
  <c r="M121" i="1" s="1"/>
  <c r="P121" i="1" s="1"/>
  <c r="E115" i="1"/>
  <c r="H115" i="1" s="1"/>
  <c r="J115" i="1" s="1"/>
  <c r="M115" i="1" s="1"/>
  <c r="P115" i="1" s="1"/>
  <c r="E96" i="1"/>
  <c r="H96" i="1" s="1"/>
  <c r="J96" i="1" s="1"/>
  <c r="M96" i="1" s="1"/>
  <c r="P96" i="1" s="1"/>
  <c r="E90" i="1"/>
  <c r="H90" i="1" s="1"/>
  <c r="J90" i="1" s="1"/>
  <c r="M90" i="1" s="1"/>
  <c r="P90" i="1" s="1"/>
  <c r="E72" i="1"/>
  <c r="H72" i="1" s="1"/>
  <c r="J72" i="1" s="1"/>
  <c r="M72" i="1" s="1"/>
  <c r="P72" i="1" s="1"/>
  <c r="E66" i="1"/>
  <c r="H66" i="1" s="1"/>
  <c r="J66" i="1" s="1"/>
  <c r="M66" i="1" s="1"/>
  <c r="P66" i="1" s="1"/>
  <c r="E46" i="1"/>
  <c r="H46" i="1" s="1"/>
  <c r="J46" i="1" s="1"/>
  <c r="M46" i="1" s="1"/>
  <c r="P46" i="1" s="1"/>
  <c r="E39" i="1"/>
  <c r="H39" i="1" s="1"/>
  <c r="J39" i="1" s="1"/>
  <c r="M39" i="1" s="1"/>
  <c r="P39" i="1" s="1"/>
  <c r="E22" i="1"/>
  <c r="H22" i="1" s="1"/>
  <c r="J22" i="1" s="1"/>
  <c r="M22" i="1" s="1"/>
  <c r="P22" i="1" s="1"/>
  <c r="E16" i="1"/>
  <c r="H16" i="1" s="1"/>
  <c r="J16" i="1" s="1"/>
  <c r="M16" i="1" s="1"/>
  <c r="P16" i="1" s="1"/>
  <c r="E236" i="1"/>
  <c r="H236" i="1" s="1"/>
  <c r="J236" i="1" s="1"/>
  <c r="M236" i="1" s="1"/>
  <c r="P236" i="1" s="1"/>
  <c r="E8" i="1" l="1"/>
  <c r="H8" i="1" s="1"/>
  <c r="J8" i="1" s="1"/>
  <c r="M8" i="1" s="1"/>
  <c r="P8" i="1" s="1"/>
  <c r="E32" i="1"/>
  <c r="H32" i="1" s="1"/>
  <c r="J32" i="1" s="1"/>
  <c r="M32" i="1" s="1"/>
  <c r="P32" i="1" s="1"/>
  <c r="E108" i="1"/>
  <c r="H108" i="1" s="1"/>
  <c r="J108" i="1" s="1"/>
  <c r="M108" i="1" s="1"/>
  <c r="P108" i="1" s="1"/>
  <c r="E200" i="1"/>
  <c r="H200" i="1" s="1"/>
  <c r="J200" i="1" s="1"/>
  <c r="M200" i="1" s="1"/>
  <c r="P200" i="1" s="1"/>
  <c r="E177" i="1"/>
  <c r="H177" i="1" s="1"/>
  <c r="J177" i="1" s="1"/>
  <c r="M177" i="1" s="1"/>
  <c r="P177" i="1" s="1"/>
  <c r="E230" i="1"/>
  <c r="H230" i="1" s="1"/>
  <c r="J230" i="1" s="1"/>
  <c r="M230" i="1" s="1"/>
  <c r="P230" i="1" s="1"/>
  <c r="E59" i="1"/>
  <c r="H59" i="1" s="1"/>
  <c r="J59" i="1" s="1"/>
  <c r="M59" i="1" s="1"/>
  <c r="P59" i="1" s="1"/>
  <c r="E159" i="1"/>
  <c r="H159" i="1" s="1"/>
  <c r="J159" i="1" s="1"/>
  <c r="M159" i="1" s="1"/>
  <c r="P159" i="1" s="1"/>
  <c r="E9" i="1"/>
  <c r="H9" i="1" s="1"/>
  <c r="J9" i="1" s="1"/>
  <c r="M9" i="1" s="1"/>
  <c r="P9" i="1" s="1"/>
  <c r="E82" i="1"/>
  <c r="H82" i="1" s="1"/>
  <c r="J82" i="1" s="1"/>
  <c r="M82" i="1" s="1"/>
  <c r="P82" i="1" s="1"/>
  <c r="E133" i="1"/>
  <c r="H133" i="1" s="1"/>
  <c r="J133" i="1" s="1"/>
  <c r="M133" i="1" s="1"/>
  <c r="P133" i="1" s="1"/>
  <c r="E176" i="1"/>
  <c r="H176" i="1" s="1"/>
  <c r="J176" i="1" s="1"/>
  <c r="M176" i="1" s="1"/>
  <c r="P176" i="1" s="1"/>
  <c r="E31" i="1"/>
  <c r="H31" i="1" s="1"/>
  <c r="J31" i="1" s="1"/>
  <c r="M31" i="1" s="1"/>
  <c r="P31" i="1" s="1"/>
  <c r="E158" i="1"/>
  <c r="H158" i="1" s="1"/>
  <c r="J158" i="1" s="1"/>
  <c r="M158" i="1" s="1"/>
  <c r="P158" i="1" s="1"/>
  <c r="E199" i="1"/>
  <c r="H199" i="1" s="1"/>
  <c r="J199" i="1" s="1"/>
  <c r="M199" i="1" s="1"/>
  <c r="P199" i="1" s="1"/>
  <c r="E132" i="1"/>
  <c r="H132" i="1" s="1"/>
  <c r="J132" i="1" s="1"/>
  <c r="M132" i="1" s="1"/>
  <c r="P132" i="1" s="1"/>
  <c r="E81" i="1"/>
  <c r="H81" i="1" s="1"/>
  <c r="J81" i="1" s="1"/>
  <c r="M81" i="1" s="1"/>
  <c r="P81" i="1" s="1"/>
  <c r="E107" i="1"/>
  <c r="H107" i="1" s="1"/>
  <c r="J107" i="1" s="1"/>
  <c r="M107" i="1" s="1"/>
  <c r="P107" i="1" s="1"/>
  <c r="E58" i="1"/>
  <c r="H58" i="1" s="1"/>
  <c r="J58" i="1" s="1"/>
  <c r="M58" i="1" s="1"/>
  <c r="P58" i="1" s="1"/>
  <c r="E229" i="1"/>
  <c r="H229" i="1" s="1"/>
  <c r="J229" i="1" s="1"/>
  <c r="M229" i="1" s="1"/>
  <c r="P229" i="1" s="1"/>
  <c r="E157" i="1" l="1"/>
  <c r="H157" i="1" s="1"/>
  <c r="J157" i="1" s="1"/>
  <c r="M157" i="1" s="1"/>
  <c r="P157" i="1" s="1"/>
  <c r="E228" i="1"/>
  <c r="H228" i="1" s="1"/>
  <c r="J228" i="1" s="1"/>
  <c r="M228" i="1" s="1"/>
  <c r="P228" i="1" s="1"/>
  <c r="E80" i="1"/>
  <c r="H80" i="1" s="1"/>
  <c r="J80" i="1" s="1"/>
  <c r="M80" i="1" s="1"/>
  <c r="P80" i="1" s="1"/>
  <c r="E30" i="1"/>
  <c r="H30" i="1" s="1"/>
  <c r="J30" i="1" s="1"/>
  <c r="M30" i="1" s="1"/>
  <c r="P30" i="1" s="1"/>
  <c r="E57" i="1"/>
  <c r="H57" i="1" s="1"/>
  <c r="J57" i="1" s="1"/>
  <c r="M57" i="1" s="1"/>
  <c r="P57" i="1" s="1"/>
  <c r="E131" i="1"/>
  <c r="H131" i="1" s="1"/>
  <c r="J131" i="1" s="1"/>
  <c r="M131" i="1" s="1"/>
  <c r="P131" i="1" s="1"/>
  <c r="E175" i="1"/>
  <c r="H175" i="1" s="1"/>
  <c r="J175" i="1" s="1"/>
  <c r="M175" i="1" s="1"/>
  <c r="P175" i="1" s="1"/>
  <c r="E106" i="1"/>
  <c r="H106" i="1" s="1"/>
  <c r="J106" i="1" s="1"/>
  <c r="M106" i="1" s="1"/>
  <c r="P106" i="1" s="1"/>
  <c r="E7" i="1"/>
  <c r="H7" i="1" s="1"/>
  <c r="J7" i="1" s="1"/>
  <c r="M7" i="1" s="1"/>
  <c r="P7" i="1" s="1"/>
  <c r="E198" i="1"/>
  <c r="H198" i="1" s="1"/>
  <c r="J198" i="1" s="1"/>
  <c r="M198" i="1" s="1"/>
  <c r="P198" i="1" s="1"/>
  <c r="E197" i="1" l="1"/>
  <c r="H197" i="1" s="1"/>
  <c r="J197" i="1" s="1"/>
  <c r="M197" i="1" s="1"/>
  <c r="P197" i="1" s="1"/>
  <c r="E105" i="1"/>
  <c r="H105" i="1" s="1"/>
  <c r="J105" i="1" s="1"/>
  <c r="M105" i="1" s="1"/>
  <c r="P105" i="1" s="1"/>
  <c r="E130" i="1"/>
  <c r="H130" i="1" s="1"/>
  <c r="J130" i="1" s="1"/>
  <c r="M130" i="1" s="1"/>
  <c r="P130" i="1" s="1"/>
  <c r="E29" i="1"/>
  <c r="H29" i="1" s="1"/>
  <c r="J29" i="1" s="1"/>
  <c r="M29" i="1" s="1"/>
  <c r="P29" i="1" s="1"/>
  <c r="E227" i="1"/>
  <c r="H227" i="1" s="1"/>
  <c r="J227" i="1" s="1"/>
  <c r="M227" i="1" s="1"/>
  <c r="P227" i="1" s="1"/>
  <c r="E6" i="1"/>
  <c r="H6" i="1" s="1"/>
  <c r="J6" i="1" s="1"/>
  <c r="M6" i="1" s="1"/>
  <c r="P6" i="1" s="1"/>
  <c r="E174" i="1"/>
  <c r="H174" i="1" s="1"/>
  <c r="J174" i="1" s="1"/>
  <c r="M174" i="1" s="1"/>
  <c r="P174" i="1" s="1"/>
  <c r="E56" i="1"/>
  <c r="H56" i="1" s="1"/>
  <c r="J56" i="1" s="1"/>
  <c r="M56" i="1" s="1"/>
  <c r="P56" i="1" s="1"/>
  <c r="E79" i="1"/>
  <c r="H79" i="1" s="1"/>
  <c r="J79" i="1" s="1"/>
  <c r="M79" i="1" s="1"/>
  <c r="P79" i="1" s="1"/>
  <c r="E156" i="1"/>
  <c r="H156" i="1" s="1"/>
  <c r="J156" i="1" s="1"/>
  <c r="M156" i="1" s="1"/>
  <c r="P156" i="1" s="1"/>
</calcChain>
</file>

<file path=xl/sharedStrings.xml><?xml version="1.0" encoding="utf-8"?>
<sst xmlns="http://schemas.openxmlformats.org/spreadsheetml/2006/main" count="269" uniqueCount="61">
  <si>
    <t>.2024. a käskkirja nr</t>
  </si>
  <si>
    <t>Lisa 5</t>
  </si>
  <si>
    <t>Kohtute 2024. aasta eelarve</t>
  </si>
  <si>
    <t>Eelarve liik</t>
  </si>
  <si>
    <t>Eelarve konto</t>
  </si>
  <si>
    <t>Objekt</t>
  </si>
  <si>
    <t xml:space="preserve">2024. a esialgne eelarve </t>
  </si>
  <si>
    <t>Eelarve muudatused</t>
  </si>
  <si>
    <t>Ülekantavad vahendid</t>
  </si>
  <si>
    <t>Kuni käskkirja jõustumiseni kehtiv 2024 a. eelarve</t>
  </si>
  <si>
    <t>Seaduse muudatus</t>
  </si>
  <si>
    <t>Vabariigi Valitsuse sihtotstarbelisest reservist</t>
  </si>
  <si>
    <t>2024. a eelarve kokku</t>
  </si>
  <si>
    <t>Tallinna Ringkonnakohus</t>
  </si>
  <si>
    <t>KULUD</t>
  </si>
  <si>
    <t>Programmi tegevus: Õigusemõistmise, õigusregistrite ja õigusteenuste tagamine</t>
  </si>
  <si>
    <t>käibemaks</t>
  </si>
  <si>
    <t>Tööjõukulud</t>
  </si>
  <si>
    <t>Kohtunike tööjõukulud</t>
  </si>
  <si>
    <t>SE030003</t>
  </si>
  <si>
    <t>Õigusmõistmise ametnike tööjõukulud</t>
  </si>
  <si>
    <t>KRAPS</t>
  </si>
  <si>
    <t>SE030009</t>
  </si>
  <si>
    <t>Tegevuskulud, v.a tööjõukulud</t>
  </si>
  <si>
    <t>Majandamiskulud</t>
  </si>
  <si>
    <t>RKAS</t>
  </si>
  <si>
    <t>SE000028</t>
  </si>
  <si>
    <t>Kohtute kolmandate isikute tasud</t>
  </si>
  <si>
    <t>SE030005</t>
  </si>
  <si>
    <t>Kohtute postikulud</t>
  </si>
  <si>
    <t>SE030006</t>
  </si>
  <si>
    <t>Käibemaks</t>
  </si>
  <si>
    <t>sh majandamiskulude käibemaks</t>
  </si>
  <si>
    <t>sh RKAS käibemaks</t>
  </si>
  <si>
    <t>sh kohtute kolmandate isikute tasudelt käibemaks</t>
  </si>
  <si>
    <t>sh kohtute postikulude käibemaks</t>
  </si>
  <si>
    <t>Harju Maakohus</t>
  </si>
  <si>
    <t>Ettemaksed kohtutäituritele</t>
  </si>
  <si>
    <t>SE000031</t>
  </si>
  <si>
    <t>sh ettemaksed kohtutäituritele käibemaks</t>
  </si>
  <si>
    <t>Amortisatsioon</t>
  </si>
  <si>
    <t>Tallinna Halduskohus</t>
  </si>
  <si>
    <t>Viru Maakohus</t>
  </si>
  <si>
    <t>Kohtute tõlketeenistuse tööjõukulud</t>
  </si>
  <si>
    <t>Tartu Ringkonnakohus</t>
  </si>
  <si>
    <t>Tartu Maakohus</t>
  </si>
  <si>
    <t>Kohtute arhiiviteenistuse tööjõukulud</t>
  </si>
  <si>
    <t>Energiasäästumeetme rakendamise rahastus</t>
  </si>
  <si>
    <t>SR030138</t>
  </si>
  <si>
    <t>Tartu Maakohtu kinnistus- ja registriosakond</t>
  </si>
  <si>
    <t>Kinnistus- ja registriosakonna ametnike tööjõukulud</t>
  </si>
  <si>
    <t>Tartu Halduskohus</t>
  </si>
  <si>
    <t>Pärnu Maakohus</t>
  </si>
  <si>
    <t>Maksekäsuosakonna ametnike töötasud</t>
  </si>
  <si>
    <t>Kohtute infotelefoni kureerimine</t>
  </si>
  <si>
    <t>Eestkoste järelevalve osakond</t>
  </si>
  <si>
    <r>
      <t xml:space="preserve">KRAPS, </t>
    </r>
    <r>
      <rPr>
        <sz val="8"/>
        <color theme="1"/>
        <rFont val="Calibri"/>
        <family val="2"/>
        <charset val="186"/>
        <scheme val="minor"/>
      </rPr>
      <t>sh maksekäsuosakonna kohtunikuabide/-juhi tööjõukulud</t>
    </r>
  </si>
  <si>
    <t>Käesoleva käskkirja lisa 1 (Justiitsministeeriumi eelarve) alusel kehtestatud kohtute reservi koondülevaade (*informatiivne)</t>
  </si>
  <si>
    <t>Kohtute reserv</t>
  </si>
  <si>
    <t>Arvestuslikud tööjõukulud</t>
  </si>
  <si>
    <t>Kindlaksmääratud tööjõukulud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</si>
</sst>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0" tint="-0.499984740745262"/>
      <name val="Calibri"/>
      <family val="2"/>
      <charset val="186"/>
      <scheme val="minor"/>
    </font>
    <font>
      <b/>
      <sz val="13"/>
      <color theme="0" tint="-0.499984740745262"/>
      <name val="Calibri"/>
      <family val="2"/>
      <charset val="186"/>
      <scheme val="minor"/>
    </font>
    <font>
      <b/>
      <sz val="12"/>
      <color theme="0" tint="-0.499984740745262"/>
      <name val="Calibri"/>
      <family val="2"/>
      <charset val="186"/>
      <scheme val="minor"/>
    </font>
    <font>
      <sz val="12"/>
      <color theme="0" tint="-0.499984740745262"/>
      <name val="Calibri"/>
      <family val="2"/>
      <charset val="186"/>
      <scheme val="minor"/>
    </font>
    <font>
      <b/>
      <u/>
      <sz val="10"/>
      <color theme="0" tint="-0.499984740745262"/>
      <name val="Calibri"/>
      <family val="2"/>
      <charset val="186"/>
      <scheme val="minor"/>
    </font>
    <font>
      <b/>
      <sz val="10"/>
      <color theme="0" tint="-0.499984740745262"/>
      <name val="Calibri"/>
      <family val="2"/>
      <charset val="186"/>
      <scheme val="minor"/>
    </font>
    <font>
      <b/>
      <sz val="9"/>
      <color theme="0" tint="-0.499984740745262"/>
      <name val="Calibri"/>
      <family val="2"/>
      <charset val="186"/>
      <scheme val="minor"/>
    </font>
    <font>
      <sz val="13"/>
      <color theme="0" tint="-0.499984740745262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6" fillId="0" borderId="0" xfId="1" applyNumberFormat="1" applyFont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3" fontId="9" fillId="0" borderId="0" xfId="1" applyNumberFormat="1" applyFont="1"/>
    <xf numFmtId="0" fontId="4" fillId="0" borderId="0" xfId="1" applyFont="1" applyAlignment="1">
      <alignment horizontal="right"/>
    </xf>
    <xf numFmtId="0" fontId="10" fillId="0" borderId="0" xfId="1" applyFont="1"/>
    <xf numFmtId="0" fontId="6" fillId="0" borderId="0" xfId="1" applyFont="1" applyAlignment="1">
      <alignment horizontal="center"/>
    </xf>
    <xf numFmtId="0" fontId="4" fillId="0" borderId="0" xfId="1" applyFont="1" applyAlignment="1">
      <alignment horizontal="left" indent="1"/>
    </xf>
    <xf numFmtId="0" fontId="5" fillId="0" borderId="0" xfId="1" applyFont="1" applyAlignment="1">
      <alignment horizontal="left" indent="2"/>
    </xf>
    <xf numFmtId="0" fontId="11" fillId="0" borderId="0" xfId="1" applyFont="1" applyAlignment="1">
      <alignment horizontal="center"/>
    </xf>
    <xf numFmtId="0" fontId="4" fillId="0" borderId="0" xfId="1" applyFont="1" applyAlignment="1">
      <alignment horizontal="left" indent="2"/>
    </xf>
    <xf numFmtId="0" fontId="5" fillId="0" borderId="0" xfId="1" applyFont="1" applyAlignment="1">
      <alignment horizontal="right" indent="2"/>
    </xf>
    <xf numFmtId="0" fontId="6" fillId="0" borderId="0" xfId="1" applyFont="1" applyAlignment="1">
      <alignment horizontal="right"/>
    </xf>
    <xf numFmtId="0" fontId="12" fillId="0" borderId="0" xfId="0" applyFont="1"/>
    <xf numFmtId="3" fontId="13" fillId="0" borderId="0" xfId="1" applyNumberFormat="1" applyFont="1"/>
    <xf numFmtId="0" fontId="14" fillId="2" borderId="0" xfId="1" applyFont="1" applyFill="1" applyAlignment="1">
      <alignment horizontal="center" vertical="center" wrapText="1"/>
    </xf>
    <xf numFmtId="3" fontId="4" fillId="0" borderId="0" xfId="1" applyNumberFormat="1" applyFont="1" applyAlignment="1">
      <alignment horizontal="right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0" borderId="0" xfId="1" applyFon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3" fontId="17" fillId="0" borderId="0" xfId="1" applyNumberFormat="1" applyFont="1"/>
    <xf numFmtId="0" fontId="18" fillId="0" borderId="0" xfId="0" applyFont="1"/>
    <xf numFmtId="3" fontId="18" fillId="0" borderId="0" xfId="1" applyNumberFormat="1" applyFont="1"/>
    <xf numFmtId="0" fontId="19" fillId="0" borderId="0" xfId="1" applyFont="1"/>
    <xf numFmtId="0" fontId="20" fillId="0" borderId="0" xfId="1" applyFont="1" applyAlignment="1">
      <alignment horizontal="center"/>
    </xf>
    <xf numFmtId="0" fontId="20" fillId="0" borderId="0" xfId="1" applyFont="1"/>
    <xf numFmtId="3" fontId="20" fillId="0" borderId="0" xfId="1" applyNumberFormat="1" applyFont="1"/>
    <xf numFmtId="0" fontId="15" fillId="0" borderId="0" xfId="1" applyFont="1" applyAlignment="1">
      <alignment horizontal="left" indent="1"/>
    </xf>
    <xf numFmtId="3" fontId="15" fillId="0" borderId="0" xfId="1" applyNumberFormat="1" applyFont="1"/>
    <xf numFmtId="0" fontId="21" fillId="0" borderId="0" xfId="1" applyFont="1" applyAlignment="1">
      <alignment horizontal="center"/>
    </xf>
    <xf numFmtId="0" fontId="22" fillId="0" borderId="0" xfId="1" applyFont="1"/>
    <xf numFmtId="0" fontId="22" fillId="0" borderId="0" xfId="1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left" indent="1"/>
    </xf>
    <xf numFmtId="0" fontId="14" fillId="2" borderId="0" xfId="3" applyFont="1" applyFill="1" applyAlignment="1">
      <alignment horizontal="center" vertical="center" wrapText="1"/>
    </xf>
    <xf numFmtId="3" fontId="4" fillId="0" borderId="0" xfId="3" applyNumberFormat="1" applyFont="1"/>
    <xf numFmtId="0" fontId="10" fillId="0" borderId="0" xfId="3" applyFont="1"/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FC168961-E6A9-4909-BF40-92855CA73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9"/>
  <sheetViews>
    <sheetView showZeros="0" tabSelected="1" zoomScaleNormal="100" workbookViewId="0">
      <pane xSplit="4" ySplit="5" topLeftCell="E6" activePane="bottomRight" state="frozen"/>
      <selection pane="bottomRight" activeCell="T14" sqref="T14"/>
      <selection pane="bottomLeft" activeCell="A5" sqref="A5"/>
      <selection pane="topRight" activeCell="J1" sqref="J1"/>
    </sheetView>
  </sheetViews>
  <sheetFormatPr defaultColWidth="9.42578125" defaultRowHeight="13.9"/>
  <cols>
    <col min="1" max="1" width="41.7109375" style="1" customWidth="1"/>
    <col min="2" max="3" width="7.28515625" style="2" customWidth="1"/>
    <col min="4" max="4" width="9.28515625" style="1" customWidth="1"/>
    <col min="5" max="5" width="15.140625" style="1" customWidth="1"/>
    <col min="6" max="8" width="15.140625" style="1" hidden="1" customWidth="1"/>
    <col min="9" max="9" width="12.7109375" style="1" hidden="1" customWidth="1"/>
    <col min="10" max="10" width="15.7109375" style="1" hidden="1" customWidth="1"/>
    <col min="11" max="12" width="13.42578125" style="1" hidden="1" customWidth="1"/>
    <col min="13" max="13" width="17.42578125" style="1" customWidth="1"/>
    <col min="14" max="14" width="12.5703125" style="1" customWidth="1"/>
    <col min="15" max="15" width="15.7109375" style="1" customWidth="1"/>
    <col min="16" max="16" width="13.7109375" style="1" customWidth="1"/>
    <col min="17" max="16384" width="9.42578125" style="1"/>
  </cols>
  <sheetData>
    <row r="1" spans="1:16">
      <c r="P1" s="22" t="s">
        <v>0</v>
      </c>
    </row>
    <row r="2" spans="1:16" ht="15.6">
      <c r="A2" s="20"/>
      <c r="P2" s="22" t="s">
        <v>1</v>
      </c>
    </row>
    <row r="3" spans="1:16" ht="15.6">
      <c r="A3" s="20" t="s">
        <v>2</v>
      </c>
      <c r="E3" s="3"/>
    </row>
    <row r="4" spans="1:16" ht="15" customHeight="1">
      <c r="A4" s="4"/>
      <c r="E4" s="3"/>
    </row>
    <row r="5" spans="1:16" s="4" customFormat="1" ht="52.9" customHeight="1">
      <c r="A5" s="21"/>
      <c r="B5" s="21" t="s">
        <v>3</v>
      </c>
      <c r="C5" s="21" t="s">
        <v>4</v>
      </c>
      <c r="D5" s="21" t="s">
        <v>5</v>
      </c>
      <c r="E5" s="43" t="s">
        <v>6</v>
      </c>
      <c r="F5" s="43" t="s">
        <v>7</v>
      </c>
      <c r="G5" s="43" t="s">
        <v>8</v>
      </c>
      <c r="H5" s="43" t="s">
        <v>9</v>
      </c>
      <c r="I5" s="43" t="s">
        <v>7</v>
      </c>
      <c r="J5" s="43" t="s">
        <v>9</v>
      </c>
      <c r="K5" s="43" t="s">
        <v>7</v>
      </c>
      <c r="L5" s="43" t="s">
        <v>10</v>
      </c>
      <c r="M5" s="43" t="s">
        <v>9</v>
      </c>
      <c r="N5" s="43" t="s">
        <v>7</v>
      </c>
      <c r="O5" s="43" t="s">
        <v>11</v>
      </c>
      <c r="P5" s="43" t="s">
        <v>12</v>
      </c>
    </row>
    <row r="6" spans="1:16" ht="17.45">
      <c r="A6" s="6" t="s">
        <v>13</v>
      </c>
      <c r="E6" s="7">
        <f>E7</f>
        <v>5895052</v>
      </c>
      <c r="F6" s="7">
        <f>F7</f>
        <v>-2224</v>
      </c>
      <c r="G6" s="7">
        <f>G7</f>
        <v>9569</v>
      </c>
      <c r="H6" s="7">
        <f>E6+F6+G6</f>
        <v>5902397</v>
      </c>
      <c r="I6" s="7">
        <f>I7</f>
        <v>0</v>
      </c>
      <c r="J6" s="7">
        <f>H6+I6</f>
        <v>5902397</v>
      </c>
      <c r="K6" s="7">
        <f>K7</f>
        <v>0</v>
      </c>
      <c r="L6" s="7">
        <f>L7</f>
        <v>0</v>
      </c>
      <c r="M6" s="7">
        <f>J6+K6+L6</f>
        <v>5902397</v>
      </c>
      <c r="N6" s="7">
        <f>N7</f>
        <v>0</v>
      </c>
      <c r="O6" s="7">
        <f>O7</f>
        <v>0</v>
      </c>
      <c r="P6" s="7">
        <f>M6+N6+O6</f>
        <v>5902397</v>
      </c>
    </row>
    <row r="7" spans="1:16" ht="17.45">
      <c r="A7" s="6" t="s">
        <v>14</v>
      </c>
      <c r="E7" s="7">
        <f>E8+E9</f>
        <v>5895052</v>
      </c>
      <c r="F7" s="7">
        <f>F8+F9</f>
        <v>-2224</v>
      </c>
      <c r="G7" s="7">
        <f>G8+G9</f>
        <v>9569</v>
      </c>
      <c r="H7" s="7">
        <f t="shared" ref="H7:H70" si="0">E7+F7+G7</f>
        <v>5902397</v>
      </c>
      <c r="I7" s="7">
        <f>I8+I9</f>
        <v>0</v>
      </c>
      <c r="J7" s="7">
        <f t="shared" ref="J7:J70" si="1">H7+I7</f>
        <v>5902397</v>
      </c>
      <c r="K7" s="7">
        <f>K8+K9</f>
        <v>0</v>
      </c>
      <c r="L7" s="7">
        <f>L8+L9</f>
        <v>0</v>
      </c>
      <c r="M7" s="7">
        <f t="shared" ref="M7:M70" si="2">J7+K7+L7</f>
        <v>5902397</v>
      </c>
      <c r="N7" s="7">
        <f>N8+N9</f>
        <v>0</v>
      </c>
      <c r="O7" s="7">
        <f>O8+O9</f>
        <v>0</v>
      </c>
      <c r="P7" s="7">
        <f t="shared" ref="P7:P70" si="3">M7+N7+O7</f>
        <v>5902397</v>
      </c>
    </row>
    <row r="8" spans="1:16" ht="15.6">
      <c r="A8" s="8" t="s">
        <v>15</v>
      </c>
      <c r="E8" s="9">
        <f>E11+E16</f>
        <v>5756502</v>
      </c>
      <c r="F8" s="9">
        <f>F11+F16</f>
        <v>-2224</v>
      </c>
      <c r="G8" s="9">
        <f>G11+G16</f>
        <v>9569</v>
      </c>
      <c r="H8" s="9">
        <f t="shared" si="0"/>
        <v>5763847</v>
      </c>
      <c r="I8" s="9">
        <f>I11+I16</f>
        <v>0</v>
      </c>
      <c r="J8" s="9">
        <f t="shared" si="1"/>
        <v>5763847</v>
      </c>
      <c r="K8" s="9">
        <f>K11+K16</f>
        <v>0</v>
      </c>
      <c r="L8" s="9">
        <f>L11+L16</f>
        <v>0</v>
      </c>
      <c r="M8" s="9">
        <f t="shared" si="2"/>
        <v>5763847</v>
      </c>
      <c r="N8" s="9">
        <f>N11+N16</f>
        <v>0</v>
      </c>
      <c r="O8" s="9">
        <f>O11+O16</f>
        <v>0</v>
      </c>
      <c r="P8" s="9">
        <f t="shared" si="3"/>
        <v>5763847</v>
      </c>
    </row>
    <row r="9" spans="1:16" ht="15.6">
      <c r="A9" s="19" t="s">
        <v>16</v>
      </c>
      <c r="E9" s="20">
        <f>E22</f>
        <v>138550</v>
      </c>
      <c r="F9" s="20">
        <f>F22</f>
        <v>0</v>
      </c>
      <c r="G9" s="20">
        <f>G22</f>
        <v>0</v>
      </c>
      <c r="H9" s="20">
        <f t="shared" si="0"/>
        <v>138550</v>
      </c>
      <c r="I9" s="20">
        <f>I22</f>
        <v>0</v>
      </c>
      <c r="J9" s="20">
        <f t="shared" si="1"/>
        <v>138550</v>
      </c>
      <c r="K9" s="20">
        <f>K22</f>
        <v>0</v>
      </c>
      <c r="L9" s="20">
        <f>L22</f>
        <v>0</v>
      </c>
      <c r="M9" s="20">
        <f t="shared" si="2"/>
        <v>138550</v>
      </c>
      <c r="N9" s="20">
        <f>N22</f>
        <v>0</v>
      </c>
      <c r="O9" s="20">
        <f>O22</f>
        <v>0</v>
      </c>
      <c r="P9" s="20">
        <f t="shared" si="3"/>
        <v>138550</v>
      </c>
    </row>
    <row r="10" spans="1:16" ht="15.6">
      <c r="A10" s="8"/>
      <c r="E10" s="1">
        <v>0</v>
      </c>
      <c r="F10" s="1">
        <v>0</v>
      </c>
      <c r="G10" s="1">
        <v>0</v>
      </c>
      <c r="H10" s="1">
        <f t="shared" si="0"/>
        <v>0</v>
      </c>
      <c r="I10" s="1">
        <v>0</v>
      </c>
      <c r="J10" s="1">
        <f t="shared" si="1"/>
        <v>0</v>
      </c>
      <c r="K10" s="1">
        <v>0</v>
      </c>
      <c r="L10" s="1">
        <v>0</v>
      </c>
      <c r="M10" s="1">
        <f t="shared" si="2"/>
        <v>0</v>
      </c>
      <c r="N10" s="1">
        <v>0</v>
      </c>
      <c r="O10" s="1">
        <v>0</v>
      </c>
      <c r="P10" s="1">
        <f t="shared" si="3"/>
        <v>0</v>
      </c>
    </row>
    <row r="11" spans="1:16" s="4" customFormat="1">
      <c r="A11" s="11" t="s">
        <v>17</v>
      </c>
      <c r="B11" s="12"/>
      <c r="C11" s="12"/>
      <c r="E11" s="5">
        <f>E12+E13+E14</f>
        <v>5068657</v>
      </c>
      <c r="F11" s="5">
        <f>F12+F13+F14</f>
        <v>-1700</v>
      </c>
      <c r="G11" s="5">
        <f>G12+G13+G14</f>
        <v>0</v>
      </c>
      <c r="H11" s="5">
        <f t="shared" si="0"/>
        <v>5066957</v>
      </c>
      <c r="I11" s="5">
        <f>I12+I13+I14</f>
        <v>0</v>
      </c>
      <c r="J11" s="5">
        <f t="shared" si="1"/>
        <v>5066957</v>
      </c>
      <c r="K11" s="5">
        <f>K12+K13+K14</f>
        <v>0</v>
      </c>
      <c r="L11" s="5">
        <f>L12+L13+L14</f>
        <v>0</v>
      </c>
      <c r="M11" s="5">
        <f t="shared" si="2"/>
        <v>5066957</v>
      </c>
      <c r="N11" s="5">
        <f>N12+N13+N14</f>
        <v>0</v>
      </c>
      <c r="O11" s="5">
        <f>O12+O13+O14</f>
        <v>0</v>
      </c>
      <c r="P11" s="5">
        <f t="shared" si="3"/>
        <v>5066957</v>
      </c>
    </row>
    <row r="12" spans="1:16">
      <c r="A12" s="13" t="s">
        <v>18</v>
      </c>
      <c r="B12" s="2">
        <v>10</v>
      </c>
      <c r="C12" s="2">
        <v>50</v>
      </c>
      <c r="D12" s="2" t="s">
        <v>19</v>
      </c>
      <c r="E12" s="3">
        <v>3110276</v>
      </c>
      <c r="F12" s="3"/>
      <c r="G12" s="3"/>
      <c r="H12" s="3">
        <f t="shared" si="0"/>
        <v>3110276</v>
      </c>
      <c r="I12" s="3"/>
      <c r="J12" s="3">
        <f t="shared" si="1"/>
        <v>3110276</v>
      </c>
      <c r="K12" s="3"/>
      <c r="L12" s="3"/>
      <c r="M12" s="3">
        <f t="shared" si="2"/>
        <v>3110276</v>
      </c>
      <c r="N12" s="3"/>
      <c r="O12" s="3"/>
      <c r="P12" s="3">
        <f t="shared" si="3"/>
        <v>3110276</v>
      </c>
    </row>
    <row r="13" spans="1:16">
      <c r="A13" s="13" t="s">
        <v>20</v>
      </c>
      <c r="B13" s="2">
        <v>20</v>
      </c>
      <c r="C13" s="2">
        <v>50</v>
      </c>
      <c r="D13" s="2"/>
      <c r="E13" s="3">
        <v>602488</v>
      </c>
      <c r="F13" s="44">
        <v>-1700</v>
      </c>
      <c r="G13" s="3"/>
      <c r="H13" s="3">
        <f t="shared" si="0"/>
        <v>600788</v>
      </c>
      <c r="I13" s="3"/>
      <c r="J13" s="3">
        <f t="shared" si="1"/>
        <v>600788</v>
      </c>
      <c r="K13" s="3"/>
      <c r="L13" s="3"/>
      <c r="M13" s="3">
        <f t="shared" si="2"/>
        <v>600788</v>
      </c>
      <c r="N13" s="3"/>
      <c r="O13" s="3"/>
      <c r="P13" s="3">
        <f t="shared" si="3"/>
        <v>600788</v>
      </c>
    </row>
    <row r="14" spans="1:16">
      <c r="A14" s="42" t="s">
        <v>21</v>
      </c>
      <c r="B14" s="41">
        <v>20</v>
      </c>
      <c r="C14" s="41">
        <v>50</v>
      </c>
      <c r="D14" s="41" t="s">
        <v>22</v>
      </c>
      <c r="E14" s="3">
        <v>1355893</v>
      </c>
      <c r="F14" s="3"/>
      <c r="G14" s="3"/>
      <c r="H14" s="3">
        <f t="shared" si="0"/>
        <v>1355893</v>
      </c>
      <c r="I14" s="3"/>
      <c r="J14" s="3">
        <f t="shared" si="1"/>
        <v>1355893</v>
      </c>
      <c r="K14" s="3"/>
      <c r="L14" s="3"/>
      <c r="M14" s="3">
        <f t="shared" si="2"/>
        <v>1355893</v>
      </c>
      <c r="N14" s="3"/>
      <c r="O14" s="3"/>
      <c r="P14" s="3">
        <f t="shared" si="3"/>
        <v>1355893</v>
      </c>
    </row>
    <row r="15" spans="1:16">
      <c r="E15" s="3">
        <v>0</v>
      </c>
      <c r="F15" s="3">
        <v>0</v>
      </c>
      <c r="G15" s="3">
        <v>0</v>
      </c>
      <c r="H15" s="3">
        <f t="shared" si="0"/>
        <v>0</v>
      </c>
      <c r="I15" s="3">
        <v>0</v>
      </c>
      <c r="J15" s="3">
        <f t="shared" si="1"/>
        <v>0</v>
      </c>
      <c r="K15" s="3">
        <v>0</v>
      </c>
      <c r="L15" s="3">
        <v>0</v>
      </c>
      <c r="M15" s="3">
        <f t="shared" si="2"/>
        <v>0</v>
      </c>
      <c r="N15" s="3">
        <v>0</v>
      </c>
      <c r="O15" s="3">
        <v>0</v>
      </c>
      <c r="P15" s="3">
        <f t="shared" si="3"/>
        <v>0</v>
      </c>
    </row>
    <row r="16" spans="1:16" s="4" customFormat="1">
      <c r="A16" s="11" t="s">
        <v>23</v>
      </c>
      <c r="B16" s="12"/>
      <c r="C16" s="12"/>
      <c r="E16" s="5">
        <f>E17+E18+E19+E20</f>
        <v>687845</v>
      </c>
      <c r="F16" s="5">
        <f>F17+F18+F19+F20</f>
        <v>-524</v>
      </c>
      <c r="G16" s="5">
        <f>G17+G18+G19+G20</f>
        <v>9569</v>
      </c>
      <c r="H16" s="5">
        <f t="shared" si="0"/>
        <v>696890</v>
      </c>
      <c r="I16" s="5">
        <f>I17+I18+I19+I20</f>
        <v>0</v>
      </c>
      <c r="J16" s="5">
        <f t="shared" si="1"/>
        <v>696890</v>
      </c>
      <c r="K16" s="5">
        <f>K17+K18+K19+K20</f>
        <v>0</v>
      </c>
      <c r="L16" s="5">
        <f>L17+L18+L19+L20</f>
        <v>0</v>
      </c>
      <c r="M16" s="5">
        <f t="shared" si="2"/>
        <v>696890</v>
      </c>
      <c r="N16" s="5">
        <f>N17+N18+N19+N20</f>
        <v>0</v>
      </c>
      <c r="O16" s="5">
        <f>O17+O18+O19+O20</f>
        <v>0</v>
      </c>
      <c r="P16" s="5">
        <f t="shared" si="3"/>
        <v>696890</v>
      </c>
    </row>
    <row r="17" spans="1:16">
      <c r="A17" s="13" t="s">
        <v>24</v>
      </c>
      <c r="B17" s="2">
        <v>20</v>
      </c>
      <c r="C17" s="2">
        <v>55</v>
      </c>
      <c r="D17" s="2"/>
      <c r="E17" s="3">
        <v>79707</v>
      </c>
      <c r="F17" s="44">
        <v>-524</v>
      </c>
      <c r="G17" s="44">
        <v>9569</v>
      </c>
      <c r="H17" s="3">
        <f t="shared" si="0"/>
        <v>88752</v>
      </c>
      <c r="I17" s="44"/>
      <c r="J17" s="3">
        <f t="shared" si="1"/>
        <v>88752</v>
      </c>
      <c r="K17" s="44"/>
      <c r="L17" s="44"/>
      <c r="M17" s="3">
        <f t="shared" si="2"/>
        <v>88752</v>
      </c>
      <c r="N17" s="44"/>
      <c r="O17" s="44"/>
      <c r="P17" s="3">
        <f t="shared" si="3"/>
        <v>88752</v>
      </c>
    </row>
    <row r="18" spans="1:16">
      <c r="A18" s="13" t="s">
        <v>25</v>
      </c>
      <c r="B18" s="2">
        <v>20</v>
      </c>
      <c r="C18" s="2">
        <v>55</v>
      </c>
      <c r="D18" s="2" t="s">
        <v>26</v>
      </c>
      <c r="E18" s="3">
        <v>562883</v>
      </c>
      <c r="F18" s="3"/>
      <c r="G18" s="3"/>
      <c r="H18" s="3">
        <f t="shared" si="0"/>
        <v>562883</v>
      </c>
      <c r="I18" s="3"/>
      <c r="J18" s="3">
        <f t="shared" si="1"/>
        <v>562883</v>
      </c>
      <c r="K18" s="3"/>
      <c r="L18" s="3"/>
      <c r="M18" s="3">
        <f t="shared" si="2"/>
        <v>562883</v>
      </c>
      <c r="N18" s="3"/>
      <c r="O18" s="3"/>
      <c r="P18" s="3">
        <f t="shared" si="3"/>
        <v>562883</v>
      </c>
    </row>
    <row r="19" spans="1:16">
      <c r="A19" s="13" t="s">
        <v>27</v>
      </c>
      <c r="B19" s="2">
        <v>10</v>
      </c>
      <c r="C19" s="2">
        <v>5</v>
      </c>
      <c r="D19" s="2" t="s">
        <v>28</v>
      </c>
      <c r="E19" s="3">
        <v>37000</v>
      </c>
      <c r="F19" s="3"/>
      <c r="G19" s="3"/>
      <c r="H19" s="3">
        <f t="shared" si="0"/>
        <v>37000</v>
      </c>
      <c r="I19" s="3"/>
      <c r="J19" s="3">
        <f t="shared" si="1"/>
        <v>37000</v>
      </c>
      <c r="K19" s="3"/>
      <c r="L19" s="3"/>
      <c r="M19" s="3">
        <f t="shared" si="2"/>
        <v>37000</v>
      </c>
      <c r="N19" s="3"/>
      <c r="O19" s="3"/>
      <c r="P19" s="3">
        <f t="shared" si="3"/>
        <v>37000</v>
      </c>
    </row>
    <row r="20" spans="1:16">
      <c r="A20" s="13" t="s">
        <v>29</v>
      </c>
      <c r="B20" s="2">
        <v>10</v>
      </c>
      <c r="C20" s="2">
        <v>55</v>
      </c>
      <c r="D20" s="2" t="s">
        <v>30</v>
      </c>
      <c r="E20" s="3">
        <v>8255</v>
      </c>
      <c r="F20" s="3"/>
      <c r="G20" s="3"/>
      <c r="H20" s="3">
        <f t="shared" si="0"/>
        <v>8255</v>
      </c>
      <c r="I20" s="3"/>
      <c r="J20" s="3">
        <f t="shared" si="1"/>
        <v>8255</v>
      </c>
      <c r="K20" s="3"/>
      <c r="L20" s="3"/>
      <c r="M20" s="3">
        <f t="shared" si="2"/>
        <v>8255</v>
      </c>
      <c r="N20" s="3"/>
      <c r="O20" s="3"/>
      <c r="P20" s="3">
        <f t="shared" si="3"/>
        <v>8255</v>
      </c>
    </row>
    <row r="21" spans="1:16">
      <c r="E21" s="3">
        <v>0</v>
      </c>
      <c r="F21" s="3">
        <v>0</v>
      </c>
      <c r="G21" s="3">
        <v>0</v>
      </c>
      <c r="H21" s="3">
        <f t="shared" si="0"/>
        <v>0</v>
      </c>
      <c r="I21" s="3">
        <v>0</v>
      </c>
      <c r="J21" s="3">
        <f t="shared" si="1"/>
        <v>0</v>
      </c>
      <c r="K21" s="3">
        <v>0</v>
      </c>
      <c r="L21" s="3">
        <v>0</v>
      </c>
      <c r="M21" s="3">
        <f t="shared" si="2"/>
        <v>0</v>
      </c>
      <c r="N21" s="3">
        <v>0</v>
      </c>
      <c r="O21" s="3">
        <v>0</v>
      </c>
      <c r="P21" s="3">
        <f t="shared" si="3"/>
        <v>0</v>
      </c>
    </row>
    <row r="22" spans="1:16" s="4" customFormat="1">
      <c r="A22" s="11" t="s">
        <v>31</v>
      </c>
      <c r="B22" s="12"/>
      <c r="C22" s="12"/>
      <c r="E22" s="5">
        <f>E23+E24+E25+E26</f>
        <v>138550</v>
      </c>
      <c r="F22" s="5">
        <f>F23+F24+F25+F26</f>
        <v>0</v>
      </c>
      <c r="G22" s="5">
        <f>G23+G24+G25+G26</f>
        <v>0</v>
      </c>
      <c r="H22" s="5">
        <f t="shared" si="0"/>
        <v>138550</v>
      </c>
      <c r="I22" s="5">
        <f>I23+I24+I25+I26</f>
        <v>0</v>
      </c>
      <c r="J22" s="5">
        <f t="shared" si="1"/>
        <v>138550</v>
      </c>
      <c r="K22" s="5">
        <f>K23+K24+K25+K26</f>
        <v>0</v>
      </c>
      <c r="L22" s="5">
        <f>L23+L24+L25+L26</f>
        <v>0</v>
      </c>
      <c r="M22" s="5">
        <f t="shared" si="2"/>
        <v>138550</v>
      </c>
      <c r="N22" s="5">
        <f>N23+N24+N25+N26</f>
        <v>0</v>
      </c>
      <c r="O22" s="5">
        <f>O23+O24+O25+O26</f>
        <v>0</v>
      </c>
      <c r="P22" s="5">
        <f t="shared" si="3"/>
        <v>138550</v>
      </c>
    </row>
    <row r="23" spans="1:16">
      <c r="A23" s="14" t="s">
        <v>32</v>
      </c>
      <c r="B23" s="2">
        <v>10</v>
      </c>
      <c r="C23" s="2">
        <v>601</v>
      </c>
      <c r="D23" s="2"/>
      <c r="E23" s="3">
        <v>8000</v>
      </c>
      <c r="F23" s="3"/>
      <c r="G23" s="3"/>
      <c r="H23" s="3">
        <f t="shared" si="0"/>
        <v>8000</v>
      </c>
      <c r="I23" s="3"/>
      <c r="J23" s="3">
        <f t="shared" si="1"/>
        <v>8000</v>
      </c>
      <c r="K23" s="3"/>
      <c r="L23" s="3"/>
      <c r="M23" s="3">
        <f t="shared" si="2"/>
        <v>8000</v>
      </c>
      <c r="N23" s="3"/>
      <c r="O23" s="3"/>
      <c r="P23" s="3">
        <f t="shared" si="3"/>
        <v>8000</v>
      </c>
    </row>
    <row r="24" spans="1:16">
      <c r="A24" s="14" t="s">
        <v>33</v>
      </c>
      <c r="B24" s="2">
        <v>10</v>
      </c>
      <c r="C24" s="2">
        <v>601</v>
      </c>
      <c r="D24" s="2" t="s">
        <v>26</v>
      </c>
      <c r="E24" s="3">
        <v>123834</v>
      </c>
      <c r="F24" s="3"/>
      <c r="G24" s="3"/>
      <c r="H24" s="3">
        <f t="shared" si="0"/>
        <v>123834</v>
      </c>
      <c r="I24" s="3"/>
      <c r="J24" s="3">
        <f t="shared" si="1"/>
        <v>123834</v>
      </c>
      <c r="K24" s="3"/>
      <c r="L24" s="3"/>
      <c r="M24" s="3">
        <f t="shared" si="2"/>
        <v>123834</v>
      </c>
      <c r="N24" s="3"/>
      <c r="O24" s="3"/>
      <c r="P24" s="3">
        <f t="shared" si="3"/>
        <v>123834</v>
      </c>
    </row>
    <row r="25" spans="1:16">
      <c r="A25" s="14" t="s">
        <v>34</v>
      </c>
      <c r="B25" s="2">
        <v>10</v>
      </c>
      <c r="C25" s="2">
        <v>601</v>
      </c>
      <c r="D25" s="2" t="s">
        <v>28</v>
      </c>
      <c r="E25" s="3">
        <v>4900</v>
      </c>
      <c r="F25" s="3"/>
      <c r="G25" s="3"/>
      <c r="H25" s="3">
        <f t="shared" si="0"/>
        <v>4900</v>
      </c>
      <c r="I25" s="3"/>
      <c r="J25" s="3">
        <f t="shared" si="1"/>
        <v>4900</v>
      </c>
      <c r="K25" s="3"/>
      <c r="L25" s="3"/>
      <c r="M25" s="3">
        <f t="shared" si="2"/>
        <v>4900</v>
      </c>
      <c r="N25" s="3"/>
      <c r="O25" s="3"/>
      <c r="P25" s="3">
        <f t="shared" si="3"/>
        <v>4900</v>
      </c>
    </row>
    <row r="26" spans="1:16">
      <c r="A26" s="14" t="s">
        <v>35</v>
      </c>
      <c r="B26" s="2">
        <v>10</v>
      </c>
      <c r="C26" s="2">
        <v>601</v>
      </c>
      <c r="D26" s="2" t="s">
        <v>30</v>
      </c>
      <c r="E26" s="3">
        <v>1816</v>
      </c>
      <c r="F26" s="3"/>
      <c r="G26" s="3"/>
      <c r="H26" s="3">
        <f t="shared" si="0"/>
        <v>1816</v>
      </c>
      <c r="I26" s="3"/>
      <c r="J26" s="3">
        <f t="shared" si="1"/>
        <v>1816</v>
      </c>
      <c r="K26" s="3"/>
      <c r="L26" s="3"/>
      <c r="M26" s="3">
        <f t="shared" si="2"/>
        <v>1816</v>
      </c>
      <c r="N26" s="3"/>
      <c r="O26" s="3"/>
      <c r="P26" s="3">
        <f t="shared" si="3"/>
        <v>1816</v>
      </c>
    </row>
    <row r="27" spans="1:16">
      <c r="E27" s="1">
        <v>0</v>
      </c>
      <c r="F27" s="1">
        <v>0</v>
      </c>
      <c r="G27" s="1">
        <v>0</v>
      </c>
      <c r="H27" s="1">
        <f t="shared" si="0"/>
        <v>0</v>
      </c>
      <c r="I27" s="1">
        <v>0</v>
      </c>
      <c r="J27" s="1">
        <f t="shared" si="1"/>
        <v>0</v>
      </c>
      <c r="K27" s="1">
        <v>0</v>
      </c>
      <c r="L27" s="1">
        <v>0</v>
      </c>
      <c r="M27" s="1">
        <f t="shared" si="2"/>
        <v>0</v>
      </c>
      <c r="N27" s="1">
        <v>0</v>
      </c>
      <c r="O27" s="1">
        <v>0</v>
      </c>
      <c r="P27" s="1">
        <f t="shared" si="3"/>
        <v>0</v>
      </c>
    </row>
    <row r="28" spans="1:16">
      <c r="E28" s="1">
        <v>0</v>
      </c>
      <c r="F28" s="1">
        <v>0</v>
      </c>
      <c r="G28" s="1">
        <v>0</v>
      </c>
      <c r="H28" s="1">
        <f t="shared" si="0"/>
        <v>0</v>
      </c>
      <c r="I28" s="1">
        <v>0</v>
      </c>
      <c r="J28" s="1">
        <f t="shared" si="1"/>
        <v>0</v>
      </c>
      <c r="K28" s="1">
        <v>0</v>
      </c>
      <c r="L28" s="1">
        <v>0</v>
      </c>
      <c r="M28" s="1">
        <f t="shared" si="2"/>
        <v>0</v>
      </c>
      <c r="N28" s="1">
        <v>0</v>
      </c>
      <c r="O28" s="1">
        <v>0</v>
      </c>
      <c r="P28" s="1">
        <f t="shared" si="3"/>
        <v>0</v>
      </c>
    </row>
    <row r="29" spans="1:16" ht="17.45">
      <c r="A29" s="6" t="s">
        <v>36</v>
      </c>
      <c r="E29" s="7">
        <f>E30</f>
        <v>17202915</v>
      </c>
      <c r="F29" s="7">
        <f>F30</f>
        <v>143130</v>
      </c>
      <c r="G29" s="7">
        <f>G30</f>
        <v>228428</v>
      </c>
      <c r="H29" s="7">
        <f t="shared" si="0"/>
        <v>17574473</v>
      </c>
      <c r="I29" s="7">
        <f>I30</f>
        <v>0</v>
      </c>
      <c r="J29" s="7">
        <f t="shared" si="1"/>
        <v>17574473</v>
      </c>
      <c r="K29" s="7">
        <f>K30</f>
        <v>13971</v>
      </c>
      <c r="L29" s="7">
        <f>L30</f>
        <v>0</v>
      </c>
      <c r="M29" s="7">
        <f t="shared" si="2"/>
        <v>17588444</v>
      </c>
      <c r="N29" s="7">
        <f>N30</f>
        <v>0</v>
      </c>
      <c r="O29" s="7">
        <f>O30</f>
        <v>0</v>
      </c>
      <c r="P29" s="7">
        <f t="shared" si="3"/>
        <v>17588444</v>
      </c>
    </row>
    <row r="30" spans="1:16" ht="17.45">
      <c r="A30" s="6" t="s">
        <v>14</v>
      </c>
      <c r="E30" s="7">
        <f>E31+E32</f>
        <v>17202915</v>
      </c>
      <c r="F30" s="7">
        <f>F31+F32</f>
        <v>143130</v>
      </c>
      <c r="G30" s="7">
        <f>G31+G32</f>
        <v>228428</v>
      </c>
      <c r="H30" s="7">
        <f t="shared" si="0"/>
        <v>17574473</v>
      </c>
      <c r="I30" s="7">
        <f>I31+I32</f>
        <v>0</v>
      </c>
      <c r="J30" s="7">
        <f t="shared" si="1"/>
        <v>17574473</v>
      </c>
      <c r="K30" s="7">
        <f>K31+K32</f>
        <v>13971</v>
      </c>
      <c r="L30" s="7">
        <f>L31+L32</f>
        <v>0</v>
      </c>
      <c r="M30" s="7">
        <f t="shared" si="2"/>
        <v>17588444</v>
      </c>
      <c r="N30" s="7">
        <f>N31+N32</f>
        <v>0</v>
      </c>
      <c r="O30" s="7">
        <f>O31+O32</f>
        <v>0</v>
      </c>
      <c r="P30" s="7">
        <f t="shared" si="3"/>
        <v>17588444</v>
      </c>
    </row>
    <row r="31" spans="1:16" ht="15.6">
      <c r="A31" s="8" t="s">
        <v>15</v>
      </c>
      <c r="E31" s="9">
        <f>E34+E39+E53</f>
        <v>16553827</v>
      </c>
      <c r="F31" s="9">
        <f>F34+F39+F53</f>
        <v>143130</v>
      </c>
      <c r="G31" s="9">
        <f>G34+G39+G53</f>
        <v>228428</v>
      </c>
      <c r="H31" s="9">
        <f t="shared" si="0"/>
        <v>16925385</v>
      </c>
      <c r="I31" s="9">
        <f>I34+I39+I53</f>
        <v>0</v>
      </c>
      <c r="J31" s="9">
        <f t="shared" si="1"/>
        <v>16925385</v>
      </c>
      <c r="K31" s="9">
        <f>K34+K39+K53</f>
        <v>13971</v>
      </c>
      <c r="L31" s="9">
        <f>L34+L39+L53</f>
        <v>0</v>
      </c>
      <c r="M31" s="9">
        <f t="shared" si="2"/>
        <v>16939356</v>
      </c>
      <c r="N31" s="9">
        <f>N34+N39+N53</f>
        <v>0</v>
      </c>
      <c r="O31" s="9">
        <f>O34+O39+O53</f>
        <v>0</v>
      </c>
      <c r="P31" s="9">
        <f t="shared" si="3"/>
        <v>16939356</v>
      </c>
    </row>
    <row r="32" spans="1:16" ht="15.6">
      <c r="A32" s="19" t="s">
        <v>16</v>
      </c>
      <c r="E32" s="20">
        <f>E46</f>
        <v>649088</v>
      </c>
      <c r="F32" s="20">
        <f>F46</f>
        <v>0</v>
      </c>
      <c r="G32" s="20">
        <f>G46</f>
        <v>0</v>
      </c>
      <c r="H32" s="20">
        <f t="shared" si="0"/>
        <v>649088</v>
      </c>
      <c r="I32" s="20">
        <f>I46</f>
        <v>0</v>
      </c>
      <c r="J32" s="20">
        <f t="shared" si="1"/>
        <v>649088</v>
      </c>
      <c r="K32" s="20">
        <f>K46</f>
        <v>0</v>
      </c>
      <c r="L32" s="20">
        <f>L46</f>
        <v>0</v>
      </c>
      <c r="M32" s="20">
        <f t="shared" si="2"/>
        <v>649088</v>
      </c>
      <c r="N32" s="20">
        <f>N46</f>
        <v>0</v>
      </c>
      <c r="O32" s="20">
        <f>O46</f>
        <v>0</v>
      </c>
      <c r="P32" s="20">
        <f t="shared" si="3"/>
        <v>649088</v>
      </c>
    </row>
    <row r="33" spans="1:16">
      <c r="E33" s="1">
        <v>0</v>
      </c>
      <c r="F33" s="1">
        <v>0</v>
      </c>
      <c r="G33" s="1">
        <v>0</v>
      </c>
      <c r="H33" s="1">
        <f t="shared" si="0"/>
        <v>0</v>
      </c>
      <c r="I33" s="1">
        <v>0</v>
      </c>
      <c r="J33" s="1">
        <f t="shared" si="1"/>
        <v>0</v>
      </c>
      <c r="K33" s="1">
        <v>0</v>
      </c>
      <c r="L33" s="1">
        <v>0</v>
      </c>
      <c r="M33" s="1">
        <f t="shared" si="2"/>
        <v>0</v>
      </c>
      <c r="N33" s="1">
        <v>0</v>
      </c>
      <c r="O33" s="1">
        <v>0</v>
      </c>
      <c r="P33" s="1">
        <f t="shared" si="3"/>
        <v>0</v>
      </c>
    </row>
    <row r="34" spans="1:16" s="4" customFormat="1">
      <c r="A34" s="11" t="s">
        <v>17</v>
      </c>
      <c r="B34" s="12"/>
      <c r="C34" s="12"/>
      <c r="E34" s="5">
        <f>E35+E36+E37</f>
        <v>13190310</v>
      </c>
      <c r="F34" s="5">
        <f>F35+F36+F37</f>
        <v>-77612</v>
      </c>
      <c r="G34" s="5">
        <f>G35+G36+G37</f>
        <v>123700</v>
      </c>
      <c r="H34" s="5">
        <f t="shared" si="0"/>
        <v>13236398</v>
      </c>
      <c r="I34" s="5">
        <f>I35+I36+I37</f>
        <v>0</v>
      </c>
      <c r="J34" s="5">
        <f t="shared" si="1"/>
        <v>13236398</v>
      </c>
      <c r="K34" s="5">
        <f>K35+K36+K37</f>
        <v>14640</v>
      </c>
      <c r="L34" s="5">
        <f>L35+L36+L37</f>
        <v>0</v>
      </c>
      <c r="M34" s="5">
        <f t="shared" si="2"/>
        <v>13251038</v>
      </c>
      <c r="N34" s="5">
        <f>N35+N36+N37</f>
        <v>0</v>
      </c>
      <c r="O34" s="5">
        <f>O35+O36+O37</f>
        <v>0</v>
      </c>
      <c r="P34" s="5">
        <f t="shared" si="3"/>
        <v>13251038</v>
      </c>
    </row>
    <row r="35" spans="1:16">
      <c r="A35" s="13" t="s">
        <v>18</v>
      </c>
      <c r="B35" s="2">
        <v>10</v>
      </c>
      <c r="C35" s="2">
        <v>50</v>
      </c>
      <c r="D35" s="2" t="s">
        <v>19</v>
      </c>
      <c r="E35" s="3">
        <v>6828783</v>
      </c>
      <c r="F35" s="3"/>
      <c r="G35" s="3"/>
      <c r="H35" s="3">
        <f t="shared" si="0"/>
        <v>6828783</v>
      </c>
      <c r="I35" s="3"/>
      <c r="J35" s="3">
        <f t="shared" si="1"/>
        <v>6828783</v>
      </c>
      <c r="K35" s="3"/>
      <c r="L35" s="3"/>
      <c r="M35" s="3">
        <f t="shared" si="2"/>
        <v>6828783</v>
      </c>
      <c r="N35" s="3"/>
      <c r="O35" s="3"/>
      <c r="P35" s="3">
        <f t="shared" si="3"/>
        <v>6828783</v>
      </c>
    </row>
    <row r="36" spans="1:16">
      <c r="A36" s="13" t="s">
        <v>20</v>
      </c>
      <c r="B36" s="2">
        <v>20</v>
      </c>
      <c r="C36" s="2">
        <v>50</v>
      </c>
      <c r="D36" s="2"/>
      <c r="E36" s="3">
        <v>3107383</v>
      </c>
      <c r="F36" s="44">
        <v>-77612</v>
      </c>
      <c r="G36" s="44">
        <v>123700</v>
      </c>
      <c r="H36" s="3">
        <f t="shared" si="0"/>
        <v>3153471</v>
      </c>
      <c r="I36" s="44"/>
      <c r="J36" s="3">
        <f t="shared" si="1"/>
        <v>3153471</v>
      </c>
      <c r="K36" s="44">
        <v>14640</v>
      </c>
      <c r="L36" s="44"/>
      <c r="M36" s="3">
        <f t="shared" si="2"/>
        <v>3168111</v>
      </c>
      <c r="N36" s="44"/>
      <c r="O36" s="44"/>
      <c r="P36" s="3">
        <f t="shared" si="3"/>
        <v>3168111</v>
      </c>
    </row>
    <row r="37" spans="1:16">
      <c r="A37" s="42" t="s">
        <v>21</v>
      </c>
      <c r="B37" s="41">
        <v>20</v>
      </c>
      <c r="C37" s="41">
        <v>50</v>
      </c>
      <c r="D37" s="41" t="s">
        <v>22</v>
      </c>
      <c r="E37" s="3">
        <v>3254144</v>
      </c>
      <c r="F37" s="3"/>
      <c r="G37" s="3"/>
      <c r="H37" s="3">
        <f t="shared" si="0"/>
        <v>3254144</v>
      </c>
      <c r="I37" s="3"/>
      <c r="J37" s="3">
        <f t="shared" si="1"/>
        <v>3254144</v>
      </c>
      <c r="K37" s="3"/>
      <c r="L37" s="3"/>
      <c r="M37" s="3">
        <f t="shared" si="2"/>
        <v>3254144</v>
      </c>
      <c r="N37" s="3"/>
      <c r="O37" s="3"/>
      <c r="P37" s="3">
        <f t="shared" si="3"/>
        <v>3254144</v>
      </c>
    </row>
    <row r="38" spans="1:16">
      <c r="A38" s="16"/>
      <c r="D38" s="2"/>
      <c r="E38" s="3">
        <v>0</v>
      </c>
      <c r="F38" s="3">
        <v>0</v>
      </c>
      <c r="G38" s="3">
        <v>0</v>
      </c>
      <c r="H38" s="3">
        <f t="shared" si="0"/>
        <v>0</v>
      </c>
      <c r="I38" s="3">
        <v>0</v>
      </c>
      <c r="J38" s="3">
        <f t="shared" si="1"/>
        <v>0</v>
      </c>
      <c r="K38" s="3">
        <v>0</v>
      </c>
      <c r="L38" s="3">
        <v>0</v>
      </c>
      <c r="M38" s="3">
        <f t="shared" si="2"/>
        <v>0</v>
      </c>
      <c r="N38" s="3">
        <v>0</v>
      </c>
      <c r="O38" s="3">
        <v>0</v>
      </c>
      <c r="P38" s="3">
        <f t="shared" si="3"/>
        <v>0</v>
      </c>
    </row>
    <row r="39" spans="1:16" s="4" customFormat="1">
      <c r="A39" s="11" t="s">
        <v>23</v>
      </c>
      <c r="B39" s="12"/>
      <c r="C39" s="12"/>
      <c r="E39" s="5">
        <f>E40+E41+E42+E43+E44</f>
        <v>3355417</v>
      </c>
      <c r="F39" s="5">
        <f>F40+F41+F42+F43+F44</f>
        <v>220742</v>
      </c>
      <c r="G39" s="5">
        <f>G40+G41+G42+G43+G44</f>
        <v>104728</v>
      </c>
      <c r="H39" s="5">
        <f t="shared" si="0"/>
        <v>3680887</v>
      </c>
      <c r="I39" s="5">
        <f>I40+I41+I42+I43+I44</f>
        <v>0</v>
      </c>
      <c r="J39" s="5">
        <f t="shared" si="1"/>
        <v>3680887</v>
      </c>
      <c r="K39" s="5">
        <f>K40+K41+K42+K43+K44</f>
        <v>-669</v>
      </c>
      <c r="L39" s="5">
        <f>L40+L41+L42+L43+L44</f>
        <v>0</v>
      </c>
      <c r="M39" s="5">
        <f t="shared" si="2"/>
        <v>3680218</v>
      </c>
      <c r="N39" s="5">
        <f>N40+N41+N42+N43+N44</f>
        <v>0</v>
      </c>
      <c r="O39" s="5">
        <f>O40+O41+O42+O43+O44</f>
        <v>0</v>
      </c>
      <c r="P39" s="5">
        <f t="shared" si="3"/>
        <v>3680218</v>
      </c>
    </row>
    <row r="40" spans="1:16">
      <c r="A40" s="13" t="s">
        <v>24</v>
      </c>
      <c r="B40" s="2">
        <v>20</v>
      </c>
      <c r="C40" s="2">
        <v>55</v>
      </c>
      <c r="D40" s="2"/>
      <c r="E40" s="3">
        <v>337067</v>
      </c>
      <c r="F40" s="44">
        <v>220742</v>
      </c>
      <c r="G40" s="44">
        <v>104728</v>
      </c>
      <c r="H40" s="3">
        <f t="shared" si="0"/>
        <v>662537</v>
      </c>
      <c r="I40" s="44"/>
      <c r="J40" s="3">
        <f t="shared" si="1"/>
        <v>662537</v>
      </c>
      <c r="K40" s="44">
        <v>-669</v>
      </c>
      <c r="L40" s="44"/>
      <c r="M40" s="3">
        <f t="shared" si="2"/>
        <v>661868</v>
      </c>
      <c r="N40" s="44"/>
      <c r="O40" s="44"/>
      <c r="P40" s="3">
        <f t="shared" si="3"/>
        <v>661868</v>
      </c>
    </row>
    <row r="41" spans="1:16">
      <c r="A41" s="13" t="s">
        <v>25</v>
      </c>
      <c r="B41" s="2">
        <v>20</v>
      </c>
      <c r="C41" s="2">
        <v>55</v>
      </c>
      <c r="D41" s="2" t="s">
        <v>26</v>
      </c>
      <c r="E41" s="3">
        <v>2487544</v>
      </c>
      <c r="F41" s="3"/>
      <c r="G41" s="3"/>
      <c r="H41" s="3">
        <f t="shared" si="0"/>
        <v>2487544</v>
      </c>
      <c r="I41" s="3"/>
      <c r="J41" s="3">
        <f t="shared" si="1"/>
        <v>2487544</v>
      </c>
      <c r="K41" s="3"/>
      <c r="L41" s="3"/>
      <c r="M41" s="3">
        <f t="shared" si="2"/>
        <v>2487544</v>
      </c>
      <c r="N41" s="3"/>
      <c r="O41" s="3"/>
      <c r="P41" s="3">
        <f t="shared" si="3"/>
        <v>2487544</v>
      </c>
    </row>
    <row r="42" spans="1:16">
      <c r="A42" s="13" t="s">
        <v>37</v>
      </c>
      <c r="B42" s="2">
        <v>10</v>
      </c>
      <c r="C42" s="2">
        <v>55</v>
      </c>
      <c r="D42" s="2" t="s">
        <v>38</v>
      </c>
      <c r="E42" s="3">
        <v>5000</v>
      </c>
      <c r="F42" s="3"/>
      <c r="G42" s="3"/>
      <c r="H42" s="3">
        <f t="shared" si="0"/>
        <v>5000</v>
      </c>
      <c r="I42" s="3"/>
      <c r="J42" s="3">
        <f t="shared" si="1"/>
        <v>5000</v>
      </c>
      <c r="K42" s="3"/>
      <c r="L42" s="3"/>
      <c r="M42" s="3">
        <f t="shared" si="2"/>
        <v>5000</v>
      </c>
      <c r="N42" s="3"/>
      <c r="O42" s="3"/>
      <c r="P42" s="3">
        <f t="shared" si="3"/>
        <v>5000</v>
      </c>
    </row>
    <row r="43" spans="1:16">
      <c r="A43" s="13" t="s">
        <v>27</v>
      </c>
      <c r="B43" s="2">
        <v>10</v>
      </c>
      <c r="C43" s="2">
        <v>5</v>
      </c>
      <c r="D43" s="2" t="s">
        <v>28</v>
      </c>
      <c r="E43" s="3">
        <v>450000</v>
      </c>
      <c r="F43" s="3"/>
      <c r="G43" s="3"/>
      <c r="H43" s="3">
        <f t="shared" si="0"/>
        <v>450000</v>
      </c>
      <c r="I43" s="3"/>
      <c r="J43" s="3">
        <f t="shared" si="1"/>
        <v>450000</v>
      </c>
      <c r="K43" s="3"/>
      <c r="L43" s="3"/>
      <c r="M43" s="3">
        <f t="shared" si="2"/>
        <v>450000</v>
      </c>
      <c r="N43" s="3"/>
      <c r="O43" s="3"/>
      <c r="P43" s="3">
        <f t="shared" si="3"/>
        <v>450000</v>
      </c>
    </row>
    <row r="44" spans="1:16">
      <c r="A44" s="13" t="s">
        <v>29</v>
      </c>
      <c r="B44" s="2">
        <v>10</v>
      </c>
      <c r="C44" s="2">
        <v>55</v>
      </c>
      <c r="D44" s="2" t="s">
        <v>30</v>
      </c>
      <c r="E44" s="3">
        <v>75806</v>
      </c>
      <c r="F44" s="3"/>
      <c r="G44" s="3"/>
      <c r="H44" s="3">
        <f t="shared" si="0"/>
        <v>75806</v>
      </c>
      <c r="I44" s="3"/>
      <c r="J44" s="3">
        <f t="shared" si="1"/>
        <v>75806</v>
      </c>
      <c r="K44" s="3"/>
      <c r="L44" s="3"/>
      <c r="M44" s="3">
        <f t="shared" si="2"/>
        <v>75806</v>
      </c>
      <c r="N44" s="3"/>
      <c r="O44" s="3"/>
      <c r="P44" s="3">
        <f t="shared" si="3"/>
        <v>75806</v>
      </c>
    </row>
    <row r="45" spans="1:16">
      <c r="E45" s="3">
        <v>0</v>
      </c>
      <c r="F45" s="3">
        <v>0</v>
      </c>
      <c r="G45" s="3">
        <v>0</v>
      </c>
      <c r="H45" s="3">
        <f t="shared" si="0"/>
        <v>0</v>
      </c>
      <c r="I45" s="3">
        <v>0</v>
      </c>
      <c r="J45" s="3">
        <f t="shared" si="1"/>
        <v>0</v>
      </c>
      <c r="K45" s="3">
        <v>0</v>
      </c>
      <c r="L45" s="3">
        <v>0</v>
      </c>
      <c r="M45" s="3">
        <f t="shared" si="2"/>
        <v>0</v>
      </c>
      <c r="N45" s="3">
        <v>0</v>
      </c>
      <c r="O45" s="3">
        <v>0</v>
      </c>
      <c r="P45" s="3">
        <f t="shared" si="3"/>
        <v>0</v>
      </c>
    </row>
    <row r="46" spans="1:16" s="4" customFormat="1">
      <c r="A46" s="11" t="s">
        <v>31</v>
      </c>
      <c r="B46" s="12"/>
      <c r="C46" s="12"/>
      <c r="E46" s="5">
        <f>E47+E48+E49+E50+E51</f>
        <v>649088</v>
      </c>
      <c r="F46" s="5">
        <f>F47+F48+F49+F50+F51</f>
        <v>0</v>
      </c>
      <c r="G46" s="5">
        <f>G47+G48+G49+G50+G51</f>
        <v>0</v>
      </c>
      <c r="H46" s="5">
        <f t="shared" si="0"/>
        <v>649088</v>
      </c>
      <c r="I46" s="5">
        <f>I47+I48+I49+I50+I51</f>
        <v>0</v>
      </c>
      <c r="J46" s="5">
        <f t="shared" si="1"/>
        <v>649088</v>
      </c>
      <c r="K46" s="5">
        <f>K47+K48+K49+K50+K51</f>
        <v>0</v>
      </c>
      <c r="L46" s="5">
        <f>L47+L48+L49+L50+L51</f>
        <v>0</v>
      </c>
      <c r="M46" s="5">
        <f t="shared" si="2"/>
        <v>649088</v>
      </c>
      <c r="N46" s="5">
        <f>N47+N48+N49+N50+N51</f>
        <v>0</v>
      </c>
      <c r="O46" s="5">
        <f>O47+O48+O49+O50+O51</f>
        <v>0</v>
      </c>
      <c r="P46" s="5">
        <f t="shared" si="3"/>
        <v>649088</v>
      </c>
    </row>
    <row r="47" spans="1:16">
      <c r="A47" s="14" t="s">
        <v>32</v>
      </c>
      <c r="B47" s="2">
        <v>10</v>
      </c>
      <c r="C47" s="2">
        <v>601</v>
      </c>
      <c r="D47" s="2"/>
      <c r="E47" s="3">
        <v>25000</v>
      </c>
      <c r="F47" s="3"/>
      <c r="G47" s="3"/>
      <c r="H47" s="3">
        <f t="shared" si="0"/>
        <v>25000</v>
      </c>
      <c r="I47" s="3"/>
      <c r="J47" s="3">
        <f t="shared" si="1"/>
        <v>25000</v>
      </c>
      <c r="K47" s="3"/>
      <c r="L47" s="3"/>
      <c r="M47" s="3">
        <f t="shared" si="2"/>
        <v>25000</v>
      </c>
      <c r="N47" s="3"/>
      <c r="O47" s="3"/>
      <c r="P47" s="3">
        <f t="shared" si="3"/>
        <v>25000</v>
      </c>
    </row>
    <row r="48" spans="1:16">
      <c r="A48" s="14" t="s">
        <v>33</v>
      </c>
      <c r="B48" s="2">
        <v>10</v>
      </c>
      <c r="C48" s="2">
        <v>601</v>
      </c>
      <c r="D48" s="2" t="s">
        <v>26</v>
      </c>
      <c r="E48" s="3">
        <v>547261</v>
      </c>
      <c r="F48" s="3"/>
      <c r="G48" s="3"/>
      <c r="H48" s="3">
        <f t="shared" si="0"/>
        <v>547261</v>
      </c>
      <c r="I48" s="3"/>
      <c r="J48" s="3">
        <f t="shared" si="1"/>
        <v>547261</v>
      </c>
      <c r="K48" s="3"/>
      <c r="L48" s="3"/>
      <c r="M48" s="3">
        <f t="shared" si="2"/>
        <v>547261</v>
      </c>
      <c r="N48" s="3"/>
      <c r="O48" s="3"/>
      <c r="P48" s="3">
        <f t="shared" si="3"/>
        <v>547261</v>
      </c>
    </row>
    <row r="49" spans="1:16">
      <c r="A49" s="14" t="s">
        <v>39</v>
      </c>
      <c r="B49" s="2">
        <v>10</v>
      </c>
      <c r="C49" s="2">
        <v>601</v>
      </c>
      <c r="D49" s="2" t="s">
        <v>38</v>
      </c>
      <c r="E49" s="3">
        <v>150</v>
      </c>
      <c r="F49" s="3"/>
      <c r="G49" s="3"/>
      <c r="H49" s="3">
        <f t="shared" si="0"/>
        <v>150</v>
      </c>
      <c r="I49" s="3"/>
      <c r="J49" s="3">
        <f t="shared" si="1"/>
        <v>150</v>
      </c>
      <c r="K49" s="3"/>
      <c r="L49" s="3"/>
      <c r="M49" s="3">
        <f t="shared" si="2"/>
        <v>150</v>
      </c>
      <c r="N49" s="3"/>
      <c r="O49" s="3"/>
      <c r="P49" s="3">
        <f t="shared" si="3"/>
        <v>150</v>
      </c>
    </row>
    <row r="50" spans="1:16">
      <c r="A50" s="14" t="s">
        <v>34</v>
      </c>
      <c r="B50" s="2">
        <v>10</v>
      </c>
      <c r="C50" s="2">
        <v>601</v>
      </c>
      <c r="D50" s="2" t="s">
        <v>28</v>
      </c>
      <c r="E50" s="3">
        <v>60000</v>
      </c>
      <c r="F50" s="3"/>
      <c r="G50" s="3"/>
      <c r="H50" s="3">
        <f t="shared" si="0"/>
        <v>60000</v>
      </c>
      <c r="I50" s="3"/>
      <c r="J50" s="3">
        <f t="shared" si="1"/>
        <v>60000</v>
      </c>
      <c r="K50" s="3"/>
      <c r="L50" s="3"/>
      <c r="M50" s="3">
        <f t="shared" si="2"/>
        <v>60000</v>
      </c>
      <c r="N50" s="3"/>
      <c r="O50" s="3"/>
      <c r="P50" s="3">
        <f t="shared" si="3"/>
        <v>60000</v>
      </c>
    </row>
    <row r="51" spans="1:16">
      <c r="A51" s="14" t="s">
        <v>35</v>
      </c>
      <c r="B51" s="2">
        <v>10</v>
      </c>
      <c r="C51" s="2">
        <v>601</v>
      </c>
      <c r="D51" s="2" t="s">
        <v>30</v>
      </c>
      <c r="E51" s="3">
        <v>16677</v>
      </c>
      <c r="F51" s="3"/>
      <c r="G51" s="3"/>
      <c r="H51" s="3">
        <f t="shared" si="0"/>
        <v>16677</v>
      </c>
      <c r="I51" s="3"/>
      <c r="J51" s="3">
        <f t="shared" si="1"/>
        <v>16677</v>
      </c>
      <c r="K51" s="3"/>
      <c r="L51" s="3"/>
      <c r="M51" s="3">
        <f t="shared" si="2"/>
        <v>16677</v>
      </c>
      <c r="N51" s="3"/>
      <c r="O51" s="3"/>
      <c r="P51" s="3">
        <f t="shared" si="3"/>
        <v>16677</v>
      </c>
    </row>
    <row r="52" spans="1:16">
      <c r="A52" s="14"/>
      <c r="D52" s="2"/>
      <c r="E52" s="3"/>
      <c r="F52" s="3"/>
      <c r="G52" s="3"/>
      <c r="H52" s="3">
        <f t="shared" si="0"/>
        <v>0</v>
      </c>
      <c r="I52" s="3"/>
      <c r="J52" s="3">
        <f t="shared" si="1"/>
        <v>0</v>
      </c>
      <c r="K52" s="3"/>
      <c r="L52" s="3"/>
      <c r="M52" s="3">
        <f t="shared" si="2"/>
        <v>0</v>
      </c>
      <c r="N52" s="3"/>
      <c r="O52" s="3"/>
      <c r="P52" s="3">
        <f t="shared" si="3"/>
        <v>0</v>
      </c>
    </row>
    <row r="53" spans="1:16" s="4" customFormat="1">
      <c r="A53" s="11" t="s">
        <v>40</v>
      </c>
      <c r="B53" s="2">
        <v>60</v>
      </c>
      <c r="C53" s="2">
        <v>61</v>
      </c>
      <c r="D53" s="10"/>
      <c r="E53" s="5">
        <v>8100</v>
      </c>
      <c r="F53" s="5"/>
      <c r="G53" s="5"/>
      <c r="H53" s="5">
        <f t="shared" si="0"/>
        <v>8100</v>
      </c>
      <c r="I53" s="5"/>
      <c r="J53" s="5">
        <f t="shared" si="1"/>
        <v>8100</v>
      </c>
      <c r="K53" s="5"/>
      <c r="L53" s="5"/>
      <c r="M53" s="5">
        <f t="shared" si="2"/>
        <v>8100</v>
      </c>
      <c r="N53" s="5"/>
      <c r="O53" s="5"/>
      <c r="P53" s="5">
        <f t="shared" si="3"/>
        <v>8100</v>
      </c>
    </row>
    <row r="54" spans="1:16">
      <c r="A54" s="13"/>
      <c r="D54" s="2"/>
      <c r="E54" s="1">
        <v>0</v>
      </c>
      <c r="F54" s="1">
        <v>0</v>
      </c>
      <c r="G54" s="1">
        <v>0</v>
      </c>
      <c r="H54" s="1">
        <f t="shared" si="0"/>
        <v>0</v>
      </c>
      <c r="I54" s="1">
        <v>0</v>
      </c>
      <c r="J54" s="1">
        <f t="shared" si="1"/>
        <v>0</v>
      </c>
      <c r="K54" s="1">
        <v>0</v>
      </c>
      <c r="L54" s="1">
        <v>0</v>
      </c>
      <c r="M54" s="1">
        <f t="shared" si="2"/>
        <v>0</v>
      </c>
      <c r="N54" s="1">
        <v>0</v>
      </c>
      <c r="O54" s="1">
        <v>0</v>
      </c>
      <c r="P54" s="1">
        <f t="shared" si="3"/>
        <v>0</v>
      </c>
    </row>
    <row r="55" spans="1:16">
      <c r="E55" s="1">
        <v>0</v>
      </c>
      <c r="F55" s="1">
        <v>0</v>
      </c>
      <c r="G55" s="1">
        <v>0</v>
      </c>
      <c r="H55" s="1">
        <f t="shared" si="0"/>
        <v>0</v>
      </c>
      <c r="I55" s="1">
        <v>0</v>
      </c>
      <c r="J55" s="1">
        <f t="shared" si="1"/>
        <v>0</v>
      </c>
      <c r="K55" s="1">
        <v>0</v>
      </c>
      <c r="L55" s="1">
        <v>0</v>
      </c>
      <c r="M55" s="1">
        <f t="shared" si="2"/>
        <v>0</v>
      </c>
      <c r="N55" s="1">
        <v>0</v>
      </c>
      <c r="O55" s="1">
        <v>0</v>
      </c>
      <c r="P55" s="1">
        <f t="shared" si="3"/>
        <v>0</v>
      </c>
    </row>
    <row r="56" spans="1:16" ht="17.45">
      <c r="A56" s="6" t="s">
        <v>41</v>
      </c>
      <c r="E56" s="7">
        <f>E57</f>
        <v>2732697</v>
      </c>
      <c r="F56" s="7">
        <f>F57</f>
        <v>-1285</v>
      </c>
      <c r="G56" s="7">
        <f>G57</f>
        <v>5258</v>
      </c>
      <c r="H56" s="7">
        <f t="shared" si="0"/>
        <v>2736670</v>
      </c>
      <c r="I56" s="7">
        <f>I57</f>
        <v>0</v>
      </c>
      <c r="J56" s="7">
        <f t="shared" si="1"/>
        <v>2736670</v>
      </c>
      <c r="K56" s="7">
        <f>K57</f>
        <v>5000</v>
      </c>
      <c r="L56" s="7">
        <f>L57</f>
        <v>0</v>
      </c>
      <c r="M56" s="7">
        <f t="shared" si="2"/>
        <v>2741670</v>
      </c>
      <c r="N56" s="7">
        <f>N57</f>
        <v>0</v>
      </c>
      <c r="O56" s="7">
        <f>O57</f>
        <v>0</v>
      </c>
      <c r="P56" s="7">
        <f t="shared" si="3"/>
        <v>2741670</v>
      </c>
    </row>
    <row r="57" spans="1:16" ht="17.45">
      <c r="A57" s="6" t="s">
        <v>14</v>
      </c>
      <c r="E57" s="7">
        <f>E58+E59</f>
        <v>2732697</v>
      </c>
      <c r="F57" s="7">
        <f>F58+F59</f>
        <v>-1285</v>
      </c>
      <c r="G57" s="7">
        <f>G58+G59</f>
        <v>5258</v>
      </c>
      <c r="H57" s="7">
        <f t="shared" si="0"/>
        <v>2736670</v>
      </c>
      <c r="I57" s="7">
        <f>I58+I59</f>
        <v>0</v>
      </c>
      <c r="J57" s="7">
        <f t="shared" si="1"/>
        <v>2736670</v>
      </c>
      <c r="K57" s="7">
        <f>K58+K59</f>
        <v>5000</v>
      </c>
      <c r="L57" s="7">
        <f>L58+L59</f>
        <v>0</v>
      </c>
      <c r="M57" s="7">
        <f t="shared" si="2"/>
        <v>2741670</v>
      </c>
      <c r="N57" s="7">
        <f>N58+N59</f>
        <v>0</v>
      </c>
      <c r="O57" s="7">
        <f>O58+O59</f>
        <v>0</v>
      </c>
      <c r="P57" s="7">
        <f t="shared" si="3"/>
        <v>2741670</v>
      </c>
    </row>
    <row r="58" spans="1:16" ht="15.6">
      <c r="A58" s="8" t="s">
        <v>15</v>
      </c>
      <c r="E58" s="9">
        <f>E61+E66</f>
        <v>2710943</v>
      </c>
      <c r="F58" s="9">
        <f>F61+F66</f>
        <v>-1285</v>
      </c>
      <c r="G58" s="9">
        <f>G61+G66</f>
        <v>5258</v>
      </c>
      <c r="H58" s="9">
        <f t="shared" si="0"/>
        <v>2714916</v>
      </c>
      <c r="I58" s="9">
        <f>I61+I66</f>
        <v>0</v>
      </c>
      <c r="J58" s="9">
        <f t="shared" si="1"/>
        <v>2714916</v>
      </c>
      <c r="K58" s="9">
        <f>K61+K66</f>
        <v>5000</v>
      </c>
      <c r="L58" s="9">
        <f>L61+L66</f>
        <v>0</v>
      </c>
      <c r="M58" s="9">
        <f t="shared" si="2"/>
        <v>2719916</v>
      </c>
      <c r="N58" s="9">
        <f>N61+N66</f>
        <v>0</v>
      </c>
      <c r="O58" s="9">
        <f>O61+O66</f>
        <v>0</v>
      </c>
      <c r="P58" s="9">
        <f t="shared" si="3"/>
        <v>2719916</v>
      </c>
    </row>
    <row r="59" spans="1:16" ht="15.6">
      <c r="A59" s="19" t="s">
        <v>16</v>
      </c>
      <c r="E59" s="20">
        <f>E72</f>
        <v>21754</v>
      </c>
      <c r="F59" s="20">
        <f>F72</f>
        <v>0</v>
      </c>
      <c r="G59" s="20">
        <f>G72</f>
        <v>0</v>
      </c>
      <c r="H59" s="20">
        <f t="shared" si="0"/>
        <v>21754</v>
      </c>
      <c r="I59" s="20">
        <f>I72</f>
        <v>0</v>
      </c>
      <c r="J59" s="20">
        <f t="shared" si="1"/>
        <v>21754</v>
      </c>
      <c r="K59" s="20">
        <f>K72</f>
        <v>0</v>
      </c>
      <c r="L59" s="20">
        <f>L72</f>
        <v>0</v>
      </c>
      <c r="M59" s="20">
        <f t="shared" si="2"/>
        <v>21754</v>
      </c>
      <c r="N59" s="20">
        <f>N72</f>
        <v>0</v>
      </c>
      <c r="O59" s="20">
        <f>O72</f>
        <v>0</v>
      </c>
      <c r="P59" s="20">
        <f t="shared" si="3"/>
        <v>21754</v>
      </c>
    </row>
    <row r="60" spans="1:16">
      <c r="E60" s="1">
        <v>0</v>
      </c>
      <c r="F60" s="1">
        <v>0</v>
      </c>
      <c r="G60" s="1">
        <v>0</v>
      </c>
      <c r="H60" s="1">
        <f t="shared" si="0"/>
        <v>0</v>
      </c>
      <c r="I60" s="1">
        <v>0</v>
      </c>
      <c r="J60" s="1">
        <f t="shared" si="1"/>
        <v>0</v>
      </c>
      <c r="K60" s="1">
        <v>0</v>
      </c>
      <c r="L60" s="1">
        <v>0</v>
      </c>
      <c r="M60" s="1">
        <f t="shared" si="2"/>
        <v>0</v>
      </c>
      <c r="N60" s="1">
        <v>0</v>
      </c>
      <c r="O60" s="1">
        <v>0</v>
      </c>
      <c r="P60" s="1">
        <f t="shared" si="3"/>
        <v>0</v>
      </c>
    </row>
    <row r="61" spans="1:16" s="4" customFormat="1">
      <c r="A61" s="11" t="s">
        <v>17</v>
      </c>
      <c r="B61" s="12"/>
      <c r="C61" s="12"/>
      <c r="E61" s="5">
        <f>E62+E63+E64</f>
        <v>2586154</v>
      </c>
      <c r="F61" s="5">
        <f>F62+F63+F64</f>
        <v>-1100</v>
      </c>
      <c r="G61" s="5">
        <f>G62+G63+G64</f>
        <v>0</v>
      </c>
      <c r="H61" s="5">
        <f t="shared" si="0"/>
        <v>2585054</v>
      </c>
      <c r="I61" s="5">
        <f>I62+I63+I64</f>
        <v>0</v>
      </c>
      <c r="J61" s="5">
        <f t="shared" si="1"/>
        <v>2585054</v>
      </c>
      <c r="K61" s="5">
        <f>K62+K63+K64</f>
        <v>0</v>
      </c>
      <c r="L61" s="5">
        <f>L62+L63+L64</f>
        <v>0</v>
      </c>
      <c r="M61" s="5">
        <f t="shared" si="2"/>
        <v>2585054</v>
      </c>
      <c r="N61" s="5">
        <f>N62+N63+N64</f>
        <v>0</v>
      </c>
      <c r="O61" s="5">
        <f>O62+O63+O64</f>
        <v>0</v>
      </c>
      <c r="P61" s="5">
        <f t="shared" si="3"/>
        <v>2585054</v>
      </c>
    </row>
    <row r="62" spans="1:16">
      <c r="A62" s="13" t="s">
        <v>18</v>
      </c>
      <c r="B62" s="2">
        <v>10</v>
      </c>
      <c r="C62" s="2">
        <v>50</v>
      </c>
      <c r="D62" s="2" t="s">
        <v>19</v>
      </c>
      <c r="E62" s="3">
        <v>1527491</v>
      </c>
      <c r="F62" s="3"/>
      <c r="G62" s="3"/>
      <c r="H62" s="3">
        <f t="shared" si="0"/>
        <v>1527491</v>
      </c>
      <c r="I62" s="3"/>
      <c r="J62" s="3">
        <f t="shared" si="1"/>
        <v>1527491</v>
      </c>
      <c r="K62" s="3"/>
      <c r="L62" s="3"/>
      <c r="M62" s="3">
        <f t="shared" si="2"/>
        <v>1527491</v>
      </c>
      <c r="N62" s="3"/>
      <c r="O62" s="3"/>
      <c r="P62" s="3">
        <f t="shared" si="3"/>
        <v>1527491</v>
      </c>
    </row>
    <row r="63" spans="1:16">
      <c r="A63" s="13" t="s">
        <v>20</v>
      </c>
      <c r="B63" s="2">
        <v>20</v>
      </c>
      <c r="C63" s="2">
        <v>50</v>
      </c>
      <c r="D63" s="2"/>
      <c r="E63" s="3">
        <v>290324</v>
      </c>
      <c r="F63" s="44">
        <v>-1100</v>
      </c>
      <c r="G63" s="3"/>
      <c r="H63" s="3">
        <f t="shared" si="0"/>
        <v>289224</v>
      </c>
      <c r="I63" s="3"/>
      <c r="J63" s="3">
        <f t="shared" si="1"/>
        <v>289224</v>
      </c>
      <c r="K63" s="3"/>
      <c r="L63" s="3"/>
      <c r="M63" s="3">
        <f t="shared" si="2"/>
        <v>289224</v>
      </c>
      <c r="N63" s="3">
        <v>80000</v>
      </c>
      <c r="O63" s="3"/>
      <c r="P63" s="3">
        <f t="shared" si="3"/>
        <v>369224</v>
      </c>
    </row>
    <row r="64" spans="1:16">
      <c r="A64" s="42" t="s">
        <v>21</v>
      </c>
      <c r="B64" s="41">
        <v>20</v>
      </c>
      <c r="C64" s="41">
        <v>50</v>
      </c>
      <c r="D64" s="41" t="s">
        <v>22</v>
      </c>
      <c r="E64" s="3">
        <v>768339</v>
      </c>
      <c r="F64" s="3"/>
      <c r="G64" s="3"/>
      <c r="H64" s="3">
        <f t="shared" si="0"/>
        <v>768339</v>
      </c>
      <c r="I64" s="3"/>
      <c r="J64" s="3">
        <f t="shared" si="1"/>
        <v>768339</v>
      </c>
      <c r="K64" s="3"/>
      <c r="L64" s="3"/>
      <c r="M64" s="3">
        <f t="shared" si="2"/>
        <v>768339</v>
      </c>
      <c r="N64" s="3">
        <v>-80000</v>
      </c>
      <c r="O64" s="3"/>
      <c r="P64" s="3">
        <f t="shared" si="3"/>
        <v>688339</v>
      </c>
    </row>
    <row r="65" spans="1:16">
      <c r="A65" s="17"/>
      <c r="D65" s="2"/>
      <c r="E65" s="3">
        <v>0</v>
      </c>
      <c r="F65" s="3">
        <v>0</v>
      </c>
      <c r="G65" s="3">
        <v>0</v>
      </c>
      <c r="H65" s="3">
        <f t="shared" si="0"/>
        <v>0</v>
      </c>
      <c r="I65" s="3">
        <v>0</v>
      </c>
      <c r="J65" s="3">
        <f t="shared" si="1"/>
        <v>0</v>
      </c>
      <c r="K65" s="3">
        <v>0</v>
      </c>
      <c r="L65" s="3">
        <v>0</v>
      </c>
      <c r="M65" s="3">
        <f t="shared" si="2"/>
        <v>0</v>
      </c>
      <c r="N65" s="3">
        <v>0</v>
      </c>
      <c r="O65" s="3">
        <v>0</v>
      </c>
      <c r="P65" s="3">
        <f t="shared" si="3"/>
        <v>0</v>
      </c>
    </row>
    <row r="66" spans="1:16" s="4" customFormat="1">
      <c r="A66" s="11" t="s">
        <v>23</v>
      </c>
      <c r="B66" s="12"/>
      <c r="C66" s="12"/>
      <c r="E66" s="5">
        <f>E67+E68+E69+E70</f>
        <v>124789</v>
      </c>
      <c r="F66" s="5">
        <f>F67+F68+F69+F70</f>
        <v>-185</v>
      </c>
      <c r="G66" s="5">
        <f>G67+G68+G69+G70</f>
        <v>5258</v>
      </c>
      <c r="H66" s="5">
        <f t="shared" si="0"/>
        <v>129862</v>
      </c>
      <c r="I66" s="5">
        <f>I67+I68+I69+I70</f>
        <v>0</v>
      </c>
      <c r="J66" s="5">
        <f t="shared" si="1"/>
        <v>129862</v>
      </c>
      <c r="K66" s="5">
        <f>K67+K68+K69+K70</f>
        <v>5000</v>
      </c>
      <c r="L66" s="5">
        <f>L67+L68+L69+L70</f>
        <v>0</v>
      </c>
      <c r="M66" s="5">
        <f t="shared" si="2"/>
        <v>134862</v>
      </c>
      <c r="N66" s="5">
        <f>N67+N68+N69+N70</f>
        <v>0</v>
      </c>
      <c r="O66" s="5">
        <f>O67+O68+O69+O70</f>
        <v>0</v>
      </c>
      <c r="P66" s="5">
        <f t="shared" si="3"/>
        <v>134862</v>
      </c>
    </row>
    <row r="67" spans="1:16">
      <c r="A67" s="13" t="s">
        <v>24</v>
      </c>
      <c r="B67" s="2">
        <v>20</v>
      </c>
      <c r="C67" s="2">
        <v>55</v>
      </c>
      <c r="D67" s="2"/>
      <c r="E67" s="3">
        <v>25909</v>
      </c>
      <c r="F67" s="44">
        <v>-185</v>
      </c>
      <c r="G67" s="44">
        <v>5258</v>
      </c>
      <c r="H67" s="3">
        <f t="shared" si="0"/>
        <v>30982</v>
      </c>
      <c r="I67" s="44"/>
      <c r="J67" s="3">
        <f t="shared" si="1"/>
        <v>30982</v>
      </c>
      <c r="K67" s="44">
        <v>5000</v>
      </c>
      <c r="L67" s="44"/>
      <c r="M67" s="3">
        <f t="shared" si="2"/>
        <v>35982</v>
      </c>
      <c r="N67" s="44"/>
      <c r="O67" s="44"/>
      <c r="P67" s="3">
        <f t="shared" si="3"/>
        <v>35982</v>
      </c>
    </row>
    <row r="68" spans="1:16">
      <c r="A68" s="13" t="s">
        <v>25</v>
      </c>
      <c r="B68" s="2">
        <v>20</v>
      </c>
      <c r="C68" s="2">
        <v>55</v>
      </c>
      <c r="D68" s="2" t="s">
        <v>26</v>
      </c>
      <c r="E68" s="3">
        <v>53161</v>
      </c>
      <c r="F68" s="3"/>
      <c r="G68" s="3"/>
      <c r="H68" s="3">
        <f t="shared" si="0"/>
        <v>53161</v>
      </c>
      <c r="I68" s="3"/>
      <c r="J68" s="3">
        <f t="shared" si="1"/>
        <v>53161</v>
      </c>
      <c r="K68" s="3"/>
      <c r="L68" s="3"/>
      <c r="M68" s="3">
        <f t="shared" si="2"/>
        <v>53161</v>
      </c>
      <c r="N68" s="3"/>
      <c r="O68" s="3"/>
      <c r="P68" s="3">
        <f t="shared" si="3"/>
        <v>53161</v>
      </c>
    </row>
    <row r="69" spans="1:16">
      <c r="A69" s="13" t="s">
        <v>27</v>
      </c>
      <c r="B69" s="2">
        <v>10</v>
      </c>
      <c r="C69" s="2">
        <v>5</v>
      </c>
      <c r="D69" s="2" t="s">
        <v>28</v>
      </c>
      <c r="E69" s="3">
        <v>40000</v>
      </c>
      <c r="F69" s="3"/>
      <c r="G69" s="3"/>
      <c r="H69" s="3">
        <f t="shared" si="0"/>
        <v>40000</v>
      </c>
      <c r="I69" s="3"/>
      <c r="J69" s="3">
        <f t="shared" si="1"/>
        <v>40000</v>
      </c>
      <c r="K69" s="3"/>
      <c r="L69" s="3"/>
      <c r="M69" s="3">
        <f t="shared" si="2"/>
        <v>40000</v>
      </c>
      <c r="N69" s="3"/>
      <c r="O69" s="3"/>
      <c r="P69" s="3">
        <f t="shared" si="3"/>
        <v>40000</v>
      </c>
    </row>
    <row r="70" spans="1:16">
      <c r="A70" s="13" t="s">
        <v>29</v>
      </c>
      <c r="B70" s="2">
        <v>10</v>
      </c>
      <c r="C70" s="2">
        <v>55</v>
      </c>
      <c r="D70" s="2" t="s">
        <v>30</v>
      </c>
      <c r="E70" s="3">
        <v>5719</v>
      </c>
      <c r="F70" s="3"/>
      <c r="G70" s="3"/>
      <c r="H70" s="3">
        <f t="shared" si="0"/>
        <v>5719</v>
      </c>
      <c r="I70" s="3"/>
      <c r="J70" s="3">
        <f t="shared" si="1"/>
        <v>5719</v>
      </c>
      <c r="K70" s="3"/>
      <c r="L70" s="3"/>
      <c r="M70" s="3">
        <f t="shared" si="2"/>
        <v>5719</v>
      </c>
      <c r="N70" s="3"/>
      <c r="O70" s="3"/>
      <c r="P70" s="3">
        <f t="shared" si="3"/>
        <v>5719</v>
      </c>
    </row>
    <row r="71" spans="1:16">
      <c r="E71" s="3">
        <v>0</v>
      </c>
      <c r="F71" s="3">
        <v>0</v>
      </c>
      <c r="G71" s="3">
        <v>0</v>
      </c>
      <c r="H71" s="3">
        <f t="shared" ref="H71:H134" si="4">E71+F71+G71</f>
        <v>0</v>
      </c>
      <c r="I71" s="3">
        <v>0</v>
      </c>
      <c r="J71" s="3">
        <f t="shared" ref="J71:J134" si="5">H71+I71</f>
        <v>0</v>
      </c>
      <c r="K71" s="3">
        <v>0</v>
      </c>
      <c r="L71" s="3">
        <v>0</v>
      </c>
      <c r="M71" s="3">
        <f t="shared" ref="M71:M134" si="6">J71+K71+L71</f>
        <v>0</v>
      </c>
      <c r="N71" s="3">
        <v>0</v>
      </c>
      <c r="O71" s="3">
        <v>0</v>
      </c>
      <c r="P71" s="3">
        <f t="shared" ref="P71:P134" si="7">M71+N71+O71</f>
        <v>0</v>
      </c>
    </row>
    <row r="72" spans="1:16" s="4" customFormat="1">
      <c r="A72" s="11" t="s">
        <v>31</v>
      </c>
      <c r="B72" s="12"/>
      <c r="C72" s="12"/>
      <c r="E72" s="5">
        <f>E73+E74+E75+E76</f>
        <v>21754</v>
      </c>
      <c r="F72" s="5">
        <f>F73+F74+F75+F76</f>
        <v>0</v>
      </c>
      <c r="G72" s="5">
        <f>G73+G74+G75+G76</f>
        <v>0</v>
      </c>
      <c r="H72" s="5">
        <f t="shared" si="4"/>
        <v>21754</v>
      </c>
      <c r="I72" s="5">
        <f>I73+I74+I75+I76</f>
        <v>0</v>
      </c>
      <c r="J72" s="5">
        <f t="shared" si="5"/>
        <v>21754</v>
      </c>
      <c r="K72" s="5">
        <f>K73+K74+K75+K76</f>
        <v>0</v>
      </c>
      <c r="L72" s="5">
        <f>L73+L74+L75+L76</f>
        <v>0</v>
      </c>
      <c r="M72" s="5">
        <f t="shared" si="6"/>
        <v>21754</v>
      </c>
      <c r="N72" s="5">
        <f>N73+N74+N75+N76</f>
        <v>0</v>
      </c>
      <c r="O72" s="5">
        <f>O73+O74+O75+O76</f>
        <v>0</v>
      </c>
      <c r="P72" s="5">
        <f t="shared" si="7"/>
        <v>21754</v>
      </c>
    </row>
    <row r="73" spans="1:16">
      <c r="A73" s="14" t="s">
        <v>32</v>
      </c>
      <c r="B73" s="2">
        <v>10</v>
      </c>
      <c r="C73" s="2">
        <v>601</v>
      </c>
      <c r="D73" s="2"/>
      <c r="E73" s="3">
        <v>3000</v>
      </c>
      <c r="F73" s="3"/>
      <c r="G73" s="3"/>
      <c r="H73" s="3">
        <f t="shared" si="4"/>
        <v>3000</v>
      </c>
      <c r="I73" s="3"/>
      <c r="J73" s="3">
        <f t="shared" si="5"/>
        <v>3000</v>
      </c>
      <c r="K73" s="3"/>
      <c r="L73" s="3"/>
      <c r="M73" s="3">
        <f t="shared" si="6"/>
        <v>3000</v>
      </c>
      <c r="N73" s="3"/>
      <c r="O73" s="3"/>
      <c r="P73" s="3">
        <f t="shared" si="7"/>
        <v>3000</v>
      </c>
    </row>
    <row r="74" spans="1:16">
      <c r="A74" s="14" t="s">
        <v>33</v>
      </c>
      <c r="B74" s="2">
        <v>10</v>
      </c>
      <c r="C74" s="2">
        <v>601</v>
      </c>
      <c r="D74" s="2" t="s">
        <v>26</v>
      </c>
      <c r="E74" s="3">
        <v>11696</v>
      </c>
      <c r="F74" s="3"/>
      <c r="G74" s="3"/>
      <c r="H74" s="3">
        <f t="shared" si="4"/>
        <v>11696</v>
      </c>
      <c r="I74" s="3"/>
      <c r="J74" s="3">
        <f t="shared" si="5"/>
        <v>11696</v>
      </c>
      <c r="K74" s="3"/>
      <c r="L74" s="3"/>
      <c r="M74" s="3">
        <f t="shared" si="6"/>
        <v>11696</v>
      </c>
      <c r="N74" s="3"/>
      <c r="O74" s="3"/>
      <c r="P74" s="3">
        <f t="shared" si="7"/>
        <v>11696</v>
      </c>
    </row>
    <row r="75" spans="1:16">
      <c r="A75" s="14" t="s">
        <v>34</v>
      </c>
      <c r="B75" s="2">
        <v>10</v>
      </c>
      <c r="C75" s="2">
        <v>601</v>
      </c>
      <c r="D75" s="2" t="s">
        <v>28</v>
      </c>
      <c r="E75" s="3">
        <v>5800</v>
      </c>
      <c r="F75" s="3"/>
      <c r="G75" s="3"/>
      <c r="H75" s="3">
        <f t="shared" si="4"/>
        <v>5800</v>
      </c>
      <c r="I75" s="3"/>
      <c r="J75" s="3">
        <f t="shared" si="5"/>
        <v>5800</v>
      </c>
      <c r="K75" s="3"/>
      <c r="L75" s="3"/>
      <c r="M75" s="3">
        <f t="shared" si="6"/>
        <v>5800</v>
      </c>
      <c r="N75" s="3"/>
      <c r="O75" s="3"/>
      <c r="P75" s="3">
        <f t="shared" si="7"/>
        <v>5800</v>
      </c>
    </row>
    <row r="76" spans="1:16">
      <c r="A76" s="14" t="s">
        <v>35</v>
      </c>
      <c r="B76" s="2">
        <v>10</v>
      </c>
      <c r="C76" s="2">
        <v>601</v>
      </c>
      <c r="D76" s="2" t="s">
        <v>30</v>
      </c>
      <c r="E76" s="3">
        <v>1258</v>
      </c>
      <c r="F76" s="3"/>
      <c r="G76" s="3"/>
      <c r="H76" s="3">
        <f t="shared" si="4"/>
        <v>1258</v>
      </c>
      <c r="I76" s="3"/>
      <c r="J76" s="3">
        <f t="shared" si="5"/>
        <v>1258</v>
      </c>
      <c r="K76" s="3"/>
      <c r="L76" s="3"/>
      <c r="M76" s="3">
        <f t="shared" si="6"/>
        <v>1258</v>
      </c>
      <c r="N76" s="3"/>
      <c r="O76" s="3"/>
      <c r="P76" s="3">
        <f t="shared" si="7"/>
        <v>1258</v>
      </c>
    </row>
    <row r="77" spans="1:16">
      <c r="A77" s="14"/>
      <c r="B77" s="15"/>
      <c r="C77" s="15"/>
      <c r="D77" s="15"/>
      <c r="E77" s="1">
        <v>0</v>
      </c>
      <c r="F77" s="1">
        <v>0</v>
      </c>
      <c r="G77" s="1">
        <v>0</v>
      </c>
      <c r="H77" s="1">
        <f t="shared" si="4"/>
        <v>0</v>
      </c>
      <c r="I77" s="1">
        <v>0</v>
      </c>
      <c r="J77" s="1">
        <f t="shared" si="5"/>
        <v>0</v>
      </c>
      <c r="K77" s="1">
        <v>0</v>
      </c>
      <c r="L77" s="1">
        <v>0</v>
      </c>
      <c r="M77" s="1">
        <f t="shared" si="6"/>
        <v>0</v>
      </c>
      <c r="N77" s="1">
        <v>0</v>
      </c>
      <c r="O77" s="1">
        <v>0</v>
      </c>
      <c r="P77" s="1">
        <f t="shared" si="7"/>
        <v>0</v>
      </c>
    </row>
    <row r="78" spans="1:16">
      <c r="A78" s="14"/>
      <c r="B78" s="15"/>
      <c r="C78" s="15"/>
      <c r="D78" s="15"/>
      <c r="E78" s="1">
        <v>0</v>
      </c>
      <c r="F78" s="1">
        <v>0</v>
      </c>
      <c r="G78" s="1">
        <v>0</v>
      </c>
      <c r="H78" s="1">
        <f t="shared" si="4"/>
        <v>0</v>
      </c>
      <c r="I78" s="1">
        <v>0</v>
      </c>
      <c r="J78" s="1">
        <f t="shared" si="5"/>
        <v>0</v>
      </c>
      <c r="K78" s="1">
        <v>0</v>
      </c>
      <c r="L78" s="1">
        <v>0</v>
      </c>
      <c r="M78" s="1">
        <f t="shared" si="6"/>
        <v>0</v>
      </c>
      <c r="N78" s="1">
        <v>0</v>
      </c>
      <c r="O78" s="1">
        <v>0</v>
      </c>
      <c r="P78" s="1">
        <f t="shared" si="7"/>
        <v>0</v>
      </c>
    </row>
    <row r="79" spans="1:16" ht="17.45">
      <c r="A79" s="6" t="s">
        <v>42</v>
      </c>
      <c r="B79" s="15"/>
      <c r="C79" s="15"/>
      <c r="D79" s="15"/>
      <c r="E79" s="7">
        <f>E80</f>
        <v>7509784.6489359997</v>
      </c>
      <c r="F79" s="7">
        <f>F80</f>
        <v>3457</v>
      </c>
      <c r="G79" s="7">
        <f>G80</f>
        <v>38363</v>
      </c>
      <c r="H79" s="7">
        <f t="shared" si="4"/>
        <v>7551604.6489359997</v>
      </c>
      <c r="I79" s="7">
        <f>I80</f>
        <v>0</v>
      </c>
      <c r="J79" s="7">
        <f t="shared" si="5"/>
        <v>7551604.6489359997</v>
      </c>
      <c r="K79" s="7">
        <f>K80</f>
        <v>1891</v>
      </c>
      <c r="L79" s="7">
        <f>L80</f>
        <v>0</v>
      </c>
      <c r="M79" s="7">
        <f t="shared" si="6"/>
        <v>7553495.6489359997</v>
      </c>
      <c r="N79" s="7">
        <f>N80</f>
        <v>0</v>
      </c>
      <c r="O79" s="7">
        <f>O80</f>
        <v>0</v>
      </c>
      <c r="P79" s="7">
        <f t="shared" si="7"/>
        <v>7553495.6489359997</v>
      </c>
    </row>
    <row r="80" spans="1:16" ht="17.45">
      <c r="A80" s="6" t="s">
        <v>14</v>
      </c>
      <c r="B80" s="15"/>
      <c r="C80" s="15"/>
      <c r="D80" s="15"/>
      <c r="E80" s="7">
        <f>E81+E82</f>
        <v>7509784.6489359997</v>
      </c>
      <c r="F80" s="7">
        <f>F81+F82</f>
        <v>3457</v>
      </c>
      <c r="G80" s="7">
        <f>G81+G82</f>
        <v>38363</v>
      </c>
      <c r="H80" s="7">
        <f t="shared" si="4"/>
        <v>7551604.6489359997</v>
      </c>
      <c r="I80" s="7">
        <f>I81+I82</f>
        <v>0</v>
      </c>
      <c r="J80" s="7">
        <f t="shared" si="5"/>
        <v>7551604.6489359997</v>
      </c>
      <c r="K80" s="7">
        <f>K81+K82</f>
        <v>1891</v>
      </c>
      <c r="L80" s="7">
        <f>L81+L82</f>
        <v>0</v>
      </c>
      <c r="M80" s="7">
        <f t="shared" si="6"/>
        <v>7553495.6489359997</v>
      </c>
      <c r="N80" s="7">
        <f>N81+N82</f>
        <v>0</v>
      </c>
      <c r="O80" s="7">
        <f>O81+O82</f>
        <v>0</v>
      </c>
      <c r="P80" s="7">
        <f t="shared" si="7"/>
        <v>7553495.6489359997</v>
      </c>
    </row>
    <row r="81" spans="1:16" ht="15.6">
      <c r="A81" s="8" t="s">
        <v>15</v>
      </c>
      <c r="B81" s="15"/>
      <c r="C81" s="15"/>
      <c r="D81" s="15"/>
      <c r="E81" s="9">
        <f>E84+E90+E102</f>
        <v>7262562</v>
      </c>
      <c r="F81" s="9">
        <f>F84+F90+F102</f>
        <v>3457</v>
      </c>
      <c r="G81" s="9">
        <f>G84+G90+G102</f>
        <v>38363</v>
      </c>
      <c r="H81" s="9">
        <f t="shared" si="4"/>
        <v>7304382</v>
      </c>
      <c r="I81" s="9">
        <f>I84+I90+I102</f>
        <v>0</v>
      </c>
      <c r="J81" s="9">
        <f t="shared" si="5"/>
        <v>7304382</v>
      </c>
      <c r="K81" s="9">
        <f>K84+K90+K102</f>
        <v>1891</v>
      </c>
      <c r="L81" s="9">
        <f>L84+L90+L102</f>
        <v>0</v>
      </c>
      <c r="M81" s="9">
        <f t="shared" si="6"/>
        <v>7306273</v>
      </c>
      <c r="N81" s="9">
        <f>N84+N90+N102</f>
        <v>0</v>
      </c>
      <c r="O81" s="9">
        <f>O84+O90+O102</f>
        <v>0</v>
      </c>
      <c r="P81" s="9">
        <f t="shared" si="7"/>
        <v>7306273</v>
      </c>
    </row>
    <row r="82" spans="1:16" ht="15.6">
      <c r="A82" s="19" t="s">
        <v>16</v>
      </c>
      <c r="B82" s="15"/>
      <c r="C82" s="15"/>
      <c r="D82" s="15"/>
      <c r="E82" s="20">
        <f>E96</f>
        <v>247222.64893599998</v>
      </c>
      <c r="F82" s="20">
        <f>F96</f>
        <v>0</v>
      </c>
      <c r="G82" s="20">
        <f>G96</f>
        <v>0</v>
      </c>
      <c r="H82" s="20">
        <f t="shared" si="4"/>
        <v>247222.64893599998</v>
      </c>
      <c r="I82" s="20">
        <f>I96</f>
        <v>0</v>
      </c>
      <c r="J82" s="20">
        <f t="shared" si="5"/>
        <v>247222.64893599998</v>
      </c>
      <c r="K82" s="20">
        <f>K96</f>
        <v>0</v>
      </c>
      <c r="L82" s="20">
        <f>L96</f>
        <v>0</v>
      </c>
      <c r="M82" s="20">
        <f t="shared" si="6"/>
        <v>247222.64893599998</v>
      </c>
      <c r="N82" s="20">
        <f>N96</f>
        <v>0</v>
      </c>
      <c r="O82" s="20">
        <f>O96</f>
        <v>0</v>
      </c>
      <c r="P82" s="20">
        <f t="shared" si="7"/>
        <v>247222.64893599998</v>
      </c>
    </row>
    <row r="83" spans="1:16">
      <c r="A83" s="14"/>
      <c r="B83" s="15"/>
      <c r="C83" s="15"/>
      <c r="D83" s="15"/>
      <c r="E83" s="1">
        <v>0</v>
      </c>
      <c r="F83" s="1">
        <v>0</v>
      </c>
      <c r="G83" s="1">
        <v>0</v>
      </c>
      <c r="H83" s="1">
        <f t="shared" si="4"/>
        <v>0</v>
      </c>
      <c r="I83" s="1">
        <v>0</v>
      </c>
      <c r="J83" s="1">
        <f t="shared" si="5"/>
        <v>0</v>
      </c>
      <c r="K83" s="1">
        <v>0</v>
      </c>
      <c r="L83" s="1">
        <v>0</v>
      </c>
      <c r="M83" s="1">
        <f t="shared" si="6"/>
        <v>0</v>
      </c>
      <c r="N83" s="1">
        <v>0</v>
      </c>
      <c r="O83" s="1">
        <v>0</v>
      </c>
      <c r="P83" s="1">
        <f t="shared" si="7"/>
        <v>0</v>
      </c>
    </row>
    <row r="84" spans="1:16" s="4" customFormat="1">
      <c r="A84" s="11" t="s">
        <v>17</v>
      </c>
      <c r="B84" s="12"/>
      <c r="C84" s="12"/>
      <c r="E84" s="5">
        <f>E85+E86+E87+E88</f>
        <v>6034385</v>
      </c>
      <c r="F84" s="5">
        <f>F85+F86+F87+F88</f>
        <v>514</v>
      </c>
      <c r="G84" s="5">
        <f>G85+G86+G87+G88</f>
        <v>0</v>
      </c>
      <c r="H84" s="5">
        <f t="shared" si="4"/>
        <v>6034899</v>
      </c>
      <c r="I84" s="5">
        <f>I85+I86+I87+I88</f>
        <v>0</v>
      </c>
      <c r="J84" s="5">
        <f t="shared" si="5"/>
        <v>6034899</v>
      </c>
      <c r="K84" s="5">
        <f>K85+K86+K87+K88</f>
        <v>-1993</v>
      </c>
      <c r="L84" s="5">
        <f>L85+L86+L87+L88</f>
        <v>0</v>
      </c>
      <c r="M84" s="5">
        <f t="shared" si="6"/>
        <v>6032906</v>
      </c>
      <c r="N84" s="5">
        <f>N85+N86+N87+N88</f>
        <v>0</v>
      </c>
      <c r="O84" s="5">
        <f>O85+O86+O87+O88</f>
        <v>0</v>
      </c>
      <c r="P84" s="5">
        <f t="shared" si="7"/>
        <v>6032906</v>
      </c>
    </row>
    <row r="85" spans="1:16">
      <c r="A85" s="13" t="s">
        <v>18</v>
      </c>
      <c r="B85" s="2">
        <v>10</v>
      </c>
      <c r="C85" s="2">
        <v>50</v>
      </c>
      <c r="D85" s="2" t="s">
        <v>19</v>
      </c>
      <c r="E85" s="3">
        <v>2515868</v>
      </c>
      <c r="F85" s="3"/>
      <c r="G85" s="3"/>
      <c r="H85" s="3">
        <f t="shared" si="4"/>
        <v>2515868</v>
      </c>
      <c r="I85" s="3"/>
      <c r="J85" s="3">
        <f t="shared" si="5"/>
        <v>2515868</v>
      </c>
      <c r="K85" s="3"/>
      <c r="L85" s="3"/>
      <c r="M85" s="3">
        <f t="shared" si="6"/>
        <v>2515868</v>
      </c>
      <c r="N85" s="3"/>
      <c r="O85" s="3"/>
      <c r="P85" s="3">
        <f t="shared" si="7"/>
        <v>2515868</v>
      </c>
    </row>
    <row r="86" spans="1:16">
      <c r="A86" s="13" t="s">
        <v>20</v>
      </c>
      <c r="B86" s="2">
        <v>20</v>
      </c>
      <c r="C86" s="2">
        <v>50</v>
      </c>
      <c r="D86" s="2"/>
      <c r="E86" s="3">
        <v>1304027</v>
      </c>
      <c r="F86" s="44">
        <v>514</v>
      </c>
      <c r="G86" s="3"/>
      <c r="H86" s="3">
        <f t="shared" si="4"/>
        <v>1304541</v>
      </c>
      <c r="I86" s="3"/>
      <c r="J86" s="3">
        <f t="shared" si="5"/>
        <v>1304541</v>
      </c>
      <c r="K86" s="3">
        <v>-1993</v>
      </c>
      <c r="L86" s="3"/>
      <c r="M86" s="3">
        <f t="shared" si="6"/>
        <v>1302548</v>
      </c>
      <c r="N86" s="3"/>
      <c r="O86" s="3"/>
      <c r="P86" s="3">
        <f t="shared" si="7"/>
        <v>1302548</v>
      </c>
    </row>
    <row r="87" spans="1:16">
      <c r="A87" s="13" t="s">
        <v>43</v>
      </c>
      <c r="B87" s="2">
        <v>20</v>
      </c>
      <c r="C87" s="2">
        <v>50</v>
      </c>
      <c r="D87" s="2"/>
      <c r="E87" s="3">
        <v>948990</v>
      </c>
      <c r="F87" s="3"/>
      <c r="G87" s="3"/>
      <c r="H87" s="3">
        <f t="shared" si="4"/>
        <v>948990</v>
      </c>
      <c r="I87" s="3"/>
      <c r="J87" s="3">
        <f t="shared" si="5"/>
        <v>948990</v>
      </c>
      <c r="K87" s="3"/>
      <c r="L87" s="3"/>
      <c r="M87" s="3">
        <f t="shared" si="6"/>
        <v>948990</v>
      </c>
      <c r="N87" s="3"/>
      <c r="O87" s="3"/>
      <c r="P87" s="3">
        <f t="shared" si="7"/>
        <v>948990</v>
      </c>
    </row>
    <row r="88" spans="1:16">
      <c r="A88" s="42" t="s">
        <v>21</v>
      </c>
      <c r="B88" s="41">
        <v>20</v>
      </c>
      <c r="C88" s="41">
        <v>50</v>
      </c>
      <c r="D88" s="41" t="s">
        <v>22</v>
      </c>
      <c r="E88" s="3">
        <v>1265500</v>
      </c>
      <c r="F88" s="3"/>
      <c r="G88" s="3"/>
      <c r="H88" s="3">
        <f t="shared" si="4"/>
        <v>1265500</v>
      </c>
      <c r="I88" s="3"/>
      <c r="J88" s="3">
        <f t="shared" si="5"/>
        <v>1265500</v>
      </c>
      <c r="K88" s="3"/>
      <c r="L88" s="3"/>
      <c r="M88" s="3">
        <f t="shared" si="6"/>
        <v>1265500</v>
      </c>
      <c r="N88" s="3"/>
      <c r="O88" s="3"/>
      <c r="P88" s="3">
        <f t="shared" si="7"/>
        <v>1265500</v>
      </c>
    </row>
    <row r="89" spans="1:16">
      <c r="A89" s="17"/>
      <c r="D89" s="2"/>
      <c r="E89" s="3">
        <v>0</v>
      </c>
      <c r="F89" s="3">
        <v>0</v>
      </c>
      <c r="G89" s="3">
        <v>0</v>
      </c>
      <c r="H89" s="3">
        <f t="shared" si="4"/>
        <v>0</v>
      </c>
      <c r="I89" s="3">
        <v>0</v>
      </c>
      <c r="J89" s="3">
        <f t="shared" si="5"/>
        <v>0</v>
      </c>
      <c r="K89" s="3">
        <v>0</v>
      </c>
      <c r="L89" s="3">
        <v>0</v>
      </c>
      <c r="M89" s="3">
        <f t="shared" si="6"/>
        <v>0</v>
      </c>
      <c r="N89" s="3">
        <v>0</v>
      </c>
      <c r="O89" s="3">
        <v>0</v>
      </c>
      <c r="P89" s="3">
        <f t="shared" si="7"/>
        <v>0</v>
      </c>
    </row>
    <row r="90" spans="1:16" s="4" customFormat="1">
      <c r="A90" s="11" t="s">
        <v>23</v>
      </c>
      <c r="B90" s="12"/>
      <c r="C90" s="12"/>
      <c r="E90" s="5">
        <f>E91+E92+E93+E94</f>
        <v>1222077</v>
      </c>
      <c r="F90" s="5">
        <f>F91+F92+F93+F94</f>
        <v>2943</v>
      </c>
      <c r="G90" s="5">
        <f>G91+G92+G93+G94</f>
        <v>38363</v>
      </c>
      <c r="H90" s="5">
        <f t="shared" si="4"/>
        <v>1263383</v>
      </c>
      <c r="I90" s="5">
        <f>I91+I92+I93+I94</f>
        <v>0</v>
      </c>
      <c r="J90" s="5">
        <f t="shared" si="5"/>
        <v>1263383</v>
      </c>
      <c r="K90" s="5">
        <f>K91+K92+K93+K94</f>
        <v>3884</v>
      </c>
      <c r="L90" s="5">
        <f>L91+L92+L93+L94</f>
        <v>0</v>
      </c>
      <c r="M90" s="5">
        <f t="shared" si="6"/>
        <v>1267267</v>
      </c>
      <c r="N90" s="5">
        <f>N91+N92+N93+N94</f>
        <v>0</v>
      </c>
      <c r="O90" s="5">
        <f>O91+O92+O93+O94</f>
        <v>0</v>
      </c>
      <c r="P90" s="5">
        <f t="shared" si="7"/>
        <v>1267267</v>
      </c>
    </row>
    <row r="91" spans="1:16">
      <c r="A91" s="13" t="s">
        <v>24</v>
      </c>
      <c r="B91" s="2">
        <v>20</v>
      </c>
      <c r="C91" s="2">
        <v>55</v>
      </c>
      <c r="D91" s="2"/>
      <c r="E91" s="3">
        <v>104838</v>
      </c>
      <c r="F91" s="44">
        <v>2943</v>
      </c>
      <c r="G91" s="44">
        <v>38363</v>
      </c>
      <c r="H91" s="3">
        <f t="shared" si="4"/>
        <v>146144</v>
      </c>
      <c r="I91" s="44"/>
      <c r="J91" s="3">
        <f t="shared" si="5"/>
        <v>146144</v>
      </c>
      <c r="K91" s="44">
        <v>3884</v>
      </c>
      <c r="L91" s="44"/>
      <c r="M91" s="3">
        <f t="shared" si="6"/>
        <v>150028</v>
      </c>
      <c r="N91" s="44"/>
      <c r="O91" s="44"/>
      <c r="P91" s="3">
        <f t="shared" si="7"/>
        <v>150028</v>
      </c>
    </row>
    <row r="92" spans="1:16">
      <c r="A92" s="13" t="s">
        <v>25</v>
      </c>
      <c r="B92" s="2">
        <v>20</v>
      </c>
      <c r="C92" s="2">
        <v>55</v>
      </c>
      <c r="D92" s="2" t="s">
        <v>26</v>
      </c>
      <c r="E92" s="3">
        <v>944503</v>
      </c>
      <c r="F92" s="3"/>
      <c r="G92" s="3"/>
      <c r="H92" s="3">
        <f t="shared" si="4"/>
        <v>944503</v>
      </c>
      <c r="I92" s="3"/>
      <c r="J92" s="3">
        <f t="shared" si="5"/>
        <v>944503</v>
      </c>
      <c r="K92" s="3"/>
      <c r="L92" s="3"/>
      <c r="M92" s="3">
        <f t="shared" si="6"/>
        <v>944503</v>
      </c>
      <c r="N92" s="3"/>
      <c r="O92" s="3"/>
      <c r="P92" s="3">
        <f t="shared" si="7"/>
        <v>944503</v>
      </c>
    </row>
    <row r="93" spans="1:16">
      <c r="A93" s="13" t="s">
        <v>27</v>
      </c>
      <c r="B93" s="2">
        <v>10</v>
      </c>
      <c r="C93" s="2">
        <v>5</v>
      </c>
      <c r="D93" s="2" t="s">
        <v>28</v>
      </c>
      <c r="E93" s="3">
        <v>150000</v>
      </c>
      <c r="F93" s="3"/>
      <c r="G93" s="3"/>
      <c r="H93" s="3">
        <f t="shared" si="4"/>
        <v>150000</v>
      </c>
      <c r="I93" s="3"/>
      <c r="J93" s="3">
        <f t="shared" si="5"/>
        <v>150000</v>
      </c>
      <c r="K93" s="3"/>
      <c r="L93" s="3"/>
      <c r="M93" s="3">
        <f t="shared" si="6"/>
        <v>150000</v>
      </c>
      <c r="N93" s="3"/>
      <c r="O93" s="3"/>
      <c r="P93" s="3">
        <f t="shared" si="7"/>
        <v>150000</v>
      </c>
    </row>
    <row r="94" spans="1:16">
      <c r="A94" s="13" t="s">
        <v>29</v>
      </c>
      <c r="B94" s="2">
        <v>10</v>
      </c>
      <c r="C94" s="2">
        <v>55</v>
      </c>
      <c r="D94" s="2" t="s">
        <v>30</v>
      </c>
      <c r="E94" s="3">
        <v>22736</v>
      </c>
      <c r="F94" s="3"/>
      <c r="G94" s="3"/>
      <c r="H94" s="3">
        <f t="shared" si="4"/>
        <v>22736</v>
      </c>
      <c r="I94" s="3"/>
      <c r="J94" s="3">
        <f t="shared" si="5"/>
        <v>22736</v>
      </c>
      <c r="K94" s="3"/>
      <c r="L94" s="3"/>
      <c r="M94" s="3">
        <f t="shared" si="6"/>
        <v>22736</v>
      </c>
      <c r="N94" s="3"/>
      <c r="O94" s="3"/>
      <c r="P94" s="3">
        <f t="shared" si="7"/>
        <v>22736</v>
      </c>
    </row>
    <row r="95" spans="1:16">
      <c r="E95" s="3">
        <v>0</v>
      </c>
      <c r="F95" s="3">
        <v>0</v>
      </c>
      <c r="G95" s="3">
        <v>0</v>
      </c>
      <c r="H95" s="3">
        <f t="shared" si="4"/>
        <v>0</v>
      </c>
      <c r="I95" s="3">
        <v>0</v>
      </c>
      <c r="J95" s="3">
        <f t="shared" si="5"/>
        <v>0</v>
      </c>
      <c r="K95" s="3">
        <v>0</v>
      </c>
      <c r="L95" s="3">
        <v>0</v>
      </c>
      <c r="M95" s="3">
        <f t="shared" si="6"/>
        <v>0</v>
      </c>
      <c r="N95" s="3">
        <v>0</v>
      </c>
      <c r="O95" s="3">
        <v>0</v>
      </c>
      <c r="P95" s="3">
        <f t="shared" si="7"/>
        <v>0</v>
      </c>
    </row>
    <row r="96" spans="1:16" s="4" customFormat="1">
      <c r="A96" s="11" t="s">
        <v>31</v>
      </c>
      <c r="B96" s="12"/>
      <c r="C96" s="12"/>
      <c r="E96" s="5">
        <f>E97+E98+E99+E100</f>
        <v>247222.64893599998</v>
      </c>
      <c r="F96" s="5">
        <f>F97+F98+F99+F100</f>
        <v>0</v>
      </c>
      <c r="G96" s="5">
        <f>G97+G98+G99+G100</f>
        <v>0</v>
      </c>
      <c r="H96" s="5">
        <f t="shared" si="4"/>
        <v>247222.64893599998</v>
      </c>
      <c r="I96" s="5">
        <f>I97+I98+I99+I100</f>
        <v>0</v>
      </c>
      <c r="J96" s="5">
        <f t="shared" si="5"/>
        <v>247222.64893599998</v>
      </c>
      <c r="K96" s="5">
        <f>K97+K98+K99+K100</f>
        <v>0</v>
      </c>
      <c r="L96" s="5">
        <f>L97+L98+L99+L100</f>
        <v>0</v>
      </c>
      <c r="M96" s="5">
        <f t="shared" si="6"/>
        <v>247222.64893599998</v>
      </c>
      <c r="N96" s="5">
        <f>N97+N98+N99+N100</f>
        <v>0</v>
      </c>
      <c r="O96" s="5">
        <f>O97+O98+O99+O100</f>
        <v>0</v>
      </c>
      <c r="P96" s="5">
        <f t="shared" si="7"/>
        <v>247222.64893599998</v>
      </c>
    </row>
    <row r="97" spans="1:16">
      <c r="A97" s="14" t="s">
        <v>32</v>
      </c>
      <c r="B97" s="2">
        <v>10</v>
      </c>
      <c r="C97" s="2">
        <v>601</v>
      </c>
      <c r="D97" s="2"/>
      <c r="E97" s="3">
        <v>15000</v>
      </c>
      <c r="F97" s="3"/>
      <c r="G97" s="3"/>
      <c r="H97" s="3">
        <f t="shared" si="4"/>
        <v>15000</v>
      </c>
      <c r="I97" s="3"/>
      <c r="J97" s="3">
        <f t="shared" si="5"/>
        <v>15000</v>
      </c>
      <c r="K97" s="3"/>
      <c r="L97" s="3"/>
      <c r="M97" s="3">
        <f t="shared" si="6"/>
        <v>15000</v>
      </c>
      <c r="N97" s="3"/>
      <c r="O97" s="3"/>
      <c r="P97" s="3">
        <f t="shared" si="7"/>
        <v>15000</v>
      </c>
    </row>
    <row r="98" spans="1:16">
      <c r="A98" s="14" t="s">
        <v>33</v>
      </c>
      <c r="B98" s="2">
        <v>10</v>
      </c>
      <c r="C98" s="2">
        <v>601</v>
      </c>
      <c r="D98" s="2" t="s">
        <v>26</v>
      </c>
      <c r="E98" s="3">
        <v>207790.64893599998</v>
      </c>
      <c r="F98" s="3"/>
      <c r="G98" s="3"/>
      <c r="H98" s="3">
        <f t="shared" si="4"/>
        <v>207790.64893599998</v>
      </c>
      <c r="I98" s="3"/>
      <c r="J98" s="3">
        <f t="shared" si="5"/>
        <v>207790.64893599998</v>
      </c>
      <c r="K98" s="3"/>
      <c r="L98" s="3"/>
      <c r="M98" s="3">
        <f t="shared" si="6"/>
        <v>207790.64893599998</v>
      </c>
      <c r="N98" s="3"/>
      <c r="O98" s="3"/>
      <c r="P98" s="3">
        <f t="shared" si="7"/>
        <v>207790.64893599998</v>
      </c>
    </row>
    <row r="99" spans="1:16">
      <c r="A99" s="14" t="s">
        <v>34</v>
      </c>
      <c r="B99" s="2">
        <v>10</v>
      </c>
      <c r="C99" s="2">
        <v>601</v>
      </c>
      <c r="D99" s="2" t="s">
        <v>28</v>
      </c>
      <c r="E99" s="3">
        <v>19430</v>
      </c>
      <c r="F99" s="3"/>
      <c r="G99" s="3"/>
      <c r="H99" s="3">
        <f t="shared" si="4"/>
        <v>19430</v>
      </c>
      <c r="I99" s="3"/>
      <c r="J99" s="3">
        <f t="shared" si="5"/>
        <v>19430</v>
      </c>
      <c r="K99" s="3"/>
      <c r="L99" s="3"/>
      <c r="M99" s="3">
        <f t="shared" si="6"/>
        <v>19430</v>
      </c>
      <c r="N99" s="3"/>
      <c r="O99" s="3"/>
      <c r="P99" s="3">
        <f t="shared" si="7"/>
        <v>19430</v>
      </c>
    </row>
    <row r="100" spans="1:16">
      <c r="A100" s="14" t="s">
        <v>35</v>
      </c>
      <c r="B100" s="2">
        <v>10</v>
      </c>
      <c r="C100" s="2">
        <v>601</v>
      </c>
      <c r="D100" s="2" t="s">
        <v>30</v>
      </c>
      <c r="E100" s="3">
        <v>5002</v>
      </c>
      <c r="F100" s="3"/>
      <c r="G100" s="3"/>
      <c r="H100" s="3">
        <f t="shared" si="4"/>
        <v>5002</v>
      </c>
      <c r="I100" s="3"/>
      <c r="J100" s="3">
        <f t="shared" si="5"/>
        <v>5002</v>
      </c>
      <c r="K100" s="3"/>
      <c r="L100" s="3"/>
      <c r="M100" s="3">
        <f t="shared" si="6"/>
        <v>5002</v>
      </c>
      <c r="N100" s="3"/>
      <c r="O100" s="3"/>
      <c r="P100" s="3">
        <f t="shared" si="7"/>
        <v>5002</v>
      </c>
    </row>
    <row r="101" spans="1:16">
      <c r="A101" s="14"/>
      <c r="D101" s="2"/>
      <c r="E101" s="3"/>
      <c r="F101" s="3"/>
      <c r="G101" s="3"/>
      <c r="H101" s="3">
        <f t="shared" si="4"/>
        <v>0</v>
      </c>
      <c r="I101" s="3"/>
      <c r="J101" s="3">
        <f t="shared" si="5"/>
        <v>0</v>
      </c>
      <c r="K101" s="3"/>
      <c r="L101" s="3"/>
      <c r="M101" s="3">
        <f t="shared" si="6"/>
        <v>0</v>
      </c>
      <c r="N101" s="3"/>
      <c r="O101" s="3"/>
      <c r="P101" s="3">
        <f t="shared" si="7"/>
        <v>0</v>
      </c>
    </row>
    <row r="102" spans="1:16" s="4" customFormat="1">
      <c r="A102" s="11" t="s">
        <v>40</v>
      </c>
      <c r="B102" s="2">
        <v>60</v>
      </c>
      <c r="C102" s="2">
        <v>61</v>
      </c>
      <c r="D102" s="10"/>
      <c r="E102" s="5">
        <v>6100</v>
      </c>
      <c r="F102" s="5"/>
      <c r="G102" s="5"/>
      <c r="H102" s="5">
        <f t="shared" si="4"/>
        <v>6100</v>
      </c>
      <c r="I102" s="5"/>
      <c r="J102" s="5">
        <f t="shared" si="5"/>
        <v>6100</v>
      </c>
      <c r="K102" s="5"/>
      <c r="L102" s="5"/>
      <c r="M102" s="5">
        <f t="shared" si="6"/>
        <v>6100</v>
      </c>
      <c r="N102" s="5"/>
      <c r="O102" s="5"/>
      <c r="P102" s="5">
        <f t="shared" si="7"/>
        <v>6100</v>
      </c>
    </row>
    <row r="103" spans="1:16">
      <c r="A103" s="14"/>
      <c r="B103" s="15"/>
      <c r="C103" s="15"/>
      <c r="D103" s="15"/>
      <c r="E103" s="1">
        <v>0</v>
      </c>
      <c r="F103" s="1">
        <v>0</v>
      </c>
      <c r="G103" s="1">
        <v>0</v>
      </c>
      <c r="H103" s="1">
        <f t="shared" si="4"/>
        <v>0</v>
      </c>
      <c r="I103" s="1">
        <v>0</v>
      </c>
      <c r="J103" s="1">
        <f t="shared" si="5"/>
        <v>0</v>
      </c>
      <c r="K103" s="1">
        <v>0</v>
      </c>
      <c r="L103" s="1">
        <v>0</v>
      </c>
      <c r="M103" s="1">
        <f t="shared" si="6"/>
        <v>0</v>
      </c>
      <c r="N103" s="1">
        <v>0</v>
      </c>
      <c r="O103" s="1">
        <v>0</v>
      </c>
      <c r="P103" s="1">
        <f t="shared" si="7"/>
        <v>0</v>
      </c>
    </row>
    <row r="104" spans="1:16">
      <c r="A104" s="14"/>
      <c r="B104" s="15"/>
      <c r="C104" s="15"/>
      <c r="D104" s="15"/>
      <c r="E104" s="1">
        <v>0</v>
      </c>
      <c r="F104" s="1">
        <v>0</v>
      </c>
      <c r="G104" s="1">
        <v>0</v>
      </c>
      <c r="H104" s="1">
        <f t="shared" si="4"/>
        <v>0</v>
      </c>
      <c r="I104" s="1">
        <v>0</v>
      </c>
      <c r="J104" s="1">
        <f t="shared" si="5"/>
        <v>0</v>
      </c>
      <c r="K104" s="1">
        <v>0</v>
      </c>
      <c r="L104" s="1">
        <v>0</v>
      </c>
      <c r="M104" s="1">
        <f t="shared" si="6"/>
        <v>0</v>
      </c>
      <c r="N104" s="1">
        <v>0</v>
      </c>
      <c r="O104" s="1">
        <v>0</v>
      </c>
      <c r="P104" s="1">
        <f t="shared" si="7"/>
        <v>0</v>
      </c>
    </row>
    <row r="105" spans="1:16" ht="17.45">
      <c r="A105" s="6" t="s">
        <v>44</v>
      </c>
      <c r="B105" s="15"/>
      <c r="C105" s="15"/>
      <c r="D105" s="15"/>
      <c r="E105" s="7">
        <f>E106</f>
        <v>4577180.8214959996</v>
      </c>
      <c r="F105" s="7">
        <f>F106</f>
        <v>-1209</v>
      </c>
      <c r="G105" s="7">
        <f>G106</f>
        <v>31171</v>
      </c>
      <c r="H105" s="7">
        <f t="shared" si="4"/>
        <v>4607142.8214959996</v>
      </c>
      <c r="I105" s="7">
        <f>I106</f>
        <v>-246200</v>
      </c>
      <c r="J105" s="7">
        <f t="shared" si="5"/>
        <v>4360942.8214959996</v>
      </c>
      <c r="K105" s="7">
        <f>K106</f>
        <v>-39965</v>
      </c>
      <c r="L105" s="7">
        <f>L106</f>
        <v>0</v>
      </c>
      <c r="M105" s="7">
        <f t="shared" si="6"/>
        <v>4320977.8214959996</v>
      </c>
      <c r="N105" s="7">
        <f>N106</f>
        <v>0</v>
      </c>
      <c r="O105" s="7">
        <f>O106</f>
        <v>0</v>
      </c>
      <c r="P105" s="7">
        <f t="shared" si="7"/>
        <v>4320977.8214959996</v>
      </c>
    </row>
    <row r="106" spans="1:16" ht="17.45">
      <c r="A106" s="6" t="s">
        <v>14</v>
      </c>
      <c r="B106" s="15"/>
      <c r="C106" s="15"/>
      <c r="D106" s="15"/>
      <c r="E106" s="7">
        <f>E107+E108</f>
        <v>4577180.8214959996</v>
      </c>
      <c r="F106" s="7">
        <f>F107+F108</f>
        <v>-1209</v>
      </c>
      <c r="G106" s="7">
        <f>G107+G108</f>
        <v>31171</v>
      </c>
      <c r="H106" s="7">
        <f t="shared" si="4"/>
        <v>4607142.8214959996</v>
      </c>
      <c r="I106" s="7">
        <f>I107+I108</f>
        <v>-246200</v>
      </c>
      <c r="J106" s="7">
        <f t="shared" si="5"/>
        <v>4360942.8214959996</v>
      </c>
      <c r="K106" s="7">
        <f>K107+K108</f>
        <v>-39965</v>
      </c>
      <c r="L106" s="7">
        <f>L107+L108</f>
        <v>0</v>
      </c>
      <c r="M106" s="7">
        <f t="shared" si="6"/>
        <v>4320977.8214959996</v>
      </c>
      <c r="N106" s="7">
        <f>N107+N108</f>
        <v>0</v>
      </c>
      <c r="O106" s="7">
        <f>O107+O108</f>
        <v>0</v>
      </c>
      <c r="P106" s="7">
        <f t="shared" si="7"/>
        <v>4320977.8214959996</v>
      </c>
    </row>
    <row r="107" spans="1:16" ht="15.6">
      <c r="A107" s="8" t="s">
        <v>15</v>
      </c>
      <c r="B107" s="15"/>
      <c r="C107" s="15"/>
      <c r="D107" s="15"/>
      <c r="E107" s="9">
        <f>E110+E115+E127</f>
        <v>4316605</v>
      </c>
      <c r="F107" s="9">
        <f>F110+F115+F127</f>
        <v>-1209</v>
      </c>
      <c r="G107" s="9">
        <f>G110+G115+G127</f>
        <v>31171</v>
      </c>
      <c r="H107" s="9">
        <f t="shared" si="4"/>
        <v>4346567</v>
      </c>
      <c r="I107" s="9">
        <f>I110+I115+I127</f>
        <v>-246200</v>
      </c>
      <c r="J107" s="9">
        <f t="shared" si="5"/>
        <v>4100367</v>
      </c>
      <c r="K107" s="9">
        <f>K110+K115+K127</f>
        <v>-39965</v>
      </c>
      <c r="L107" s="9">
        <f>L110+L115+L127</f>
        <v>0</v>
      </c>
      <c r="M107" s="9">
        <f t="shared" si="6"/>
        <v>4060402</v>
      </c>
      <c r="N107" s="9">
        <f>N110+N115+N127</f>
        <v>0</v>
      </c>
      <c r="O107" s="9">
        <f>O110+O115+O127</f>
        <v>0</v>
      </c>
      <c r="P107" s="9">
        <f t="shared" si="7"/>
        <v>4060402</v>
      </c>
    </row>
    <row r="108" spans="1:16" ht="15.6">
      <c r="A108" s="19" t="s">
        <v>16</v>
      </c>
      <c r="B108" s="15"/>
      <c r="C108" s="15"/>
      <c r="D108" s="15"/>
      <c r="E108" s="20">
        <f>E121</f>
        <v>260575.82149600002</v>
      </c>
      <c r="F108" s="20">
        <f>F121</f>
        <v>0</v>
      </c>
      <c r="G108" s="20">
        <f>G121</f>
        <v>0</v>
      </c>
      <c r="H108" s="20">
        <f t="shared" si="4"/>
        <v>260575.82149600002</v>
      </c>
      <c r="I108" s="20">
        <f>I121</f>
        <v>0</v>
      </c>
      <c r="J108" s="20">
        <f t="shared" si="5"/>
        <v>260575.82149600002</v>
      </c>
      <c r="K108" s="20">
        <f>K121</f>
        <v>0</v>
      </c>
      <c r="L108" s="20">
        <f>L121</f>
        <v>0</v>
      </c>
      <c r="M108" s="20">
        <f t="shared" si="6"/>
        <v>260575.82149600002</v>
      </c>
      <c r="N108" s="20">
        <f>N121</f>
        <v>0</v>
      </c>
      <c r="O108" s="20">
        <f>O121</f>
        <v>0</v>
      </c>
      <c r="P108" s="20">
        <f t="shared" si="7"/>
        <v>260575.82149600002</v>
      </c>
    </row>
    <row r="109" spans="1:16">
      <c r="A109" s="14"/>
      <c r="B109" s="15"/>
      <c r="C109" s="15"/>
      <c r="D109" s="15"/>
      <c r="E109" s="3">
        <v>0</v>
      </c>
      <c r="F109" s="3">
        <v>0</v>
      </c>
      <c r="G109" s="3">
        <v>0</v>
      </c>
      <c r="H109" s="3">
        <f t="shared" si="4"/>
        <v>0</v>
      </c>
      <c r="I109" s="3">
        <v>0</v>
      </c>
      <c r="J109" s="3">
        <f t="shared" si="5"/>
        <v>0</v>
      </c>
      <c r="K109" s="3">
        <v>0</v>
      </c>
      <c r="L109" s="3">
        <v>0</v>
      </c>
      <c r="M109" s="3">
        <f t="shared" si="6"/>
        <v>0</v>
      </c>
      <c r="N109" s="3">
        <v>0</v>
      </c>
      <c r="O109" s="3">
        <v>0</v>
      </c>
      <c r="P109" s="3">
        <f t="shared" si="7"/>
        <v>0</v>
      </c>
    </row>
    <row r="110" spans="1:16" s="4" customFormat="1">
      <c r="A110" s="11" t="s">
        <v>17</v>
      </c>
      <c r="B110" s="12"/>
      <c r="C110" s="12"/>
      <c r="E110" s="5">
        <f>E111+E112+E113</f>
        <v>3080991</v>
      </c>
      <c r="F110" s="5">
        <f>F111+F112+F113</f>
        <v>-800</v>
      </c>
      <c r="G110" s="5">
        <f>G111+G112+G113</f>
        <v>0</v>
      </c>
      <c r="H110" s="5">
        <f t="shared" si="4"/>
        <v>3080191</v>
      </c>
      <c r="I110" s="5">
        <f>I111+I112+I113</f>
        <v>0</v>
      </c>
      <c r="J110" s="5">
        <f t="shared" si="5"/>
        <v>3080191</v>
      </c>
      <c r="K110" s="5">
        <f>K111+K112+K113</f>
        <v>38535</v>
      </c>
      <c r="L110" s="5">
        <f>L111+L112+L113</f>
        <v>0</v>
      </c>
      <c r="M110" s="5">
        <f t="shared" si="6"/>
        <v>3118726</v>
      </c>
      <c r="N110" s="5">
        <f>N111+N112+N113</f>
        <v>0</v>
      </c>
      <c r="O110" s="5">
        <f>O111+O112+O113</f>
        <v>0</v>
      </c>
      <c r="P110" s="5">
        <f t="shared" si="7"/>
        <v>3118726</v>
      </c>
    </row>
    <row r="111" spans="1:16">
      <c r="A111" s="13" t="s">
        <v>18</v>
      </c>
      <c r="B111" s="2">
        <v>10</v>
      </c>
      <c r="C111" s="2">
        <v>50</v>
      </c>
      <c r="D111" s="2" t="s">
        <v>19</v>
      </c>
      <c r="E111" s="3">
        <v>1658814</v>
      </c>
      <c r="F111" s="3"/>
      <c r="G111" s="3"/>
      <c r="H111" s="3">
        <f t="shared" si="4"/>
        <v>1658814</v>
      </c>
      <c r="I111" s="3"/>
      <c r="J111" s="3">
        <f t="shared" si="5"/>
        <v>1658814</v>
      </c>
      <c r="K111" s="3"/>
      <c r="L111" s="3"/>
      <c r="M111" s="3">
        <f t="shared" si="6"/>
        <v>1658814</v>
      </c>
      <c r="N111" s="3"/>
      <c r="O111" s="3"/>
      <c r="P111" s="3">
        <f t="shared" si="7"/>
        <v>1658814</v>
      </c>
    </row>
    <row r="112" spans="1:16">
      <c r="A112" s="13" t="s">
        <v>20</v>
      </c>
      <c r="B112" s="2">
        <v>20</v>
      </c>
      <c r="C112" s="2">
        <v>50</v>
      </c>
      <c r="D112" s="2"/>
      <c r="E112" s="3">
        <v>699034</v>
      </c>
      <c r="F112" s="44">
        <v>-800</v>
      </c>
      <c r="G112" s="3"/>
      <c r="H112" s="3">
        <f t="shared" si="4"/>
        <v>698234</v>
      </c>
      <c r="I112" s="3">
        <v>-82000</v>
      </c>
      <c r="J112" s="3">
        <f t="shared" si="5"/>
        <v>616234</v>
      </c>
      <c r="K112" s="3">
        <v>25997</v>
      </c>
      <c r="L112" s="3"/>
      <c r="M112" s="3">
        <f t="shared" si="6"/>
        <v>642231</v>
      </c>
      <c r="N112" s="3"/>
      <c r="O112" s="3"/>
      <c r="P112" s="3">
        <f t="shared" si="7"/>
        <v>642231</v>
      </c>
    </row>
    <row r="113" spans="1:16">
      <c r="A113" s="42" t="s">
        <v>21</v>
      </c>
      <c r="B113" s="41">
        <v>20</v>
      </c>
      <c r="C113" s="41">
        <v>50</v>
      </c>
      <c r="D113" s="41" t="s">
        <v>22</v>
      </c>
      <c r="E113" s="3">
        <v>723143</v>
      </c>
      <c r="F113" s="3"/>
      <c r="G113" s="3"/>
      <c r="H113" s="3">
        <f t="shared" si="4"/>
        <v>723143</v>
      </c>
      <c r="I113" s="3">
        <v>82000</v>
      </c>
      <c r="J113" s="3">
        <f t="shared" si="5"/>
        <v>805143</v>
      </c>
      <c r="K113" s="3">
        <v>12538</v>
      </c>
      <c r="L113" s="3"/>
      <c r="M113" s="3">
        <f t="shared" si="6"/>
        <v>817681</v>
      </c>
      <c r="N113" s="3"/>
      <c r="O113" s="3"/>
      <c r="P113" s="3">
        <f t="shared" si="7"/>
        <v>817681</v>
      </c>
    </row>
    <row r="114" spans="1:16">
      <c r="A114" s="17"/>
      <c r="D114" s="2"/>
      <c r="E114" s="3">
        <v>0</v>
      </c>
      <c r="F114" s="3">
        <v>0</v>
      </c>
      <c r="G114" s="3">
        <v>0</v>
      </c>
      <c r="H114" s="3">
        <f t="shared" si="4"/>
        <v>0</v>
      </c>
      <c r="I114" s="3">
        <v>0</v>
      </c>
      <c r="J114" s="3">
        <f t="shared" si="5"/>
        <v>0</v>
      </c>
      <c r="K114" s="3">
        <v>0</v>
      </c>
      <c r="L114" s="3">
        <v>0</v>
      </c>
      <c r="M114" s="3">
        <f t="shared" si="6"/>
        <v>0</v>
      </c>
      <c r="N114" s="3">
        <v>0</v>
      </c>
      <c r="O114" s="3">
        <v>0</v>
      </c>
      <c r="P114" s="3">
        <f t="shared" si="7"/>
        <v>0</v>
      </c>
    </row>
    <row r="115" spans="1:16" s="4" customFormat="1">
      <c r="A115" s="11" t="s">
        <v>23</v>
      </c>
      <c r="B115" s="12"/>
      <c r="C115" s="12"/>
      <c r="E115" s="5">
        <f>E116+E117+E118+E119</f>
        <v>1220714</v>
      </c>
      <c r="F115" s="5">
        <f>F116+F117+F118+F119</f>
        <v>-409</v>
      </c>
      <c r="G115" s="5">
        <f>G116+G117+G118+G119</f>
        <v>31171</v>
      </c>
      <c r="H115" s="5">
        <f t="shared" si="4"/>
        <v>1251476</v>
      </c>
      <c r="I115" s="5">
        <f>I116+I117+I118+I119</f>
        <v>-246200</v>
      </c>
      <c r="J115" s="5">
        <f t="shared" si="5"/>
        <v>1005276</v>
      </c>
      <c r="K115" s="5">
        <f>K116+K117+K118+K119</f>
        <v>-78500</v>
      </c>
      <c r="L115" s="5">
        <f>L116+L117+L118+L119</f>
        <v>0</v>
      </c>
      <c r="M115" s="5">
        <f t="shared" si="6"/>
        <v>926776</v>
      </c>
      <c r="N115" s="5">
        <f>N116+N117+N118+N119</f>
        <v>0</v>
      </c>
      <c r="O115" s="5">
        <f>O116+O117+O118+O119</f>
        <v>0</v>
      </c>
      <c r="P115" s="5">
        <f t="shared" si="7"/>
        <v>926776</v>
      </c>
    </row>
    <row r="116" spans="1:16">
      <c r="A116" s="13" t="s">
        <v>24</v>
      </c>
      <c r="B116" s="2">
        <v>20</v>
      </c>
      <c r="C116" s="2">
        <v>55</v>
      </c>
      <c r="D116" s="2"/>
      <c r="E116" s="3">
        <v>79781</v>
      </c>
      <c r="F116" s="44">
        <v>-409</v>
      </c>
      <c r="G116" s="44">
        <v>31171</v>
      </c>
      <c r="H116" s="3">
        <f t="shared" si="4"/>
        <v>110543</v>
      </c>
      <c r="I116" s="44"/>
      <c r="J116" s="3">
        <f t="shared" si="5"/>
        <v>110543</v>
      </c>
      <c r="K116" s="44">
        <v>-28500</v>
      </c>
      <c r="L116" s="44"/>
      <c r="M116" s="3">
        <f t="shared" si="6"/>
        <v>82043</v>
      </c>
      <c r="N116" s="44"/>
      <c r="O116" s="44"/>
      <c r="P116" s="3">
        <f t="shared" si="7"/>
        <v>82043</v>
      </c>
    </row>
    <row r="117" spans="1:16">
      <c r="A117" s="13" t="s">
        <v>25</v>
      </c>
      <c r="B117" s="2">
        <v>20</v>
      </c>
      <c r="C117" s="2">
        <v>55</v>
      </c>
      <c r="D117" s="2" t="s">
        <v>26</v>
      </c>
      <c r="E117" s="3">
        <v>1132452</v>
      </c>
      <c r="F117" s="3"/>
      <c r="G117" s="3"/>
      <c r="H117" s="3">
        <f t="shared" si="4"/>
        <v>1132452</v>
      </c>
      <c r="I117" s="3">
        <v>-246200</v>
      </c>
      <c r="J117" s="3">
        <f t="shared" si="5"/>
        <v>886252</v>
      </c>
      <c r="K117" s="3">
        <v>-50000</v>
      </c>
      <c r="L117" s="3"/>
      <c r="M117" s="3">
        <f t="shared" si="6"/>
        <v>836252</v>
      </c>
      <c r="N117" s="3"/>
      <c r="O117" s="3"/>
      <c r="P117" s="3">
        <f t="shared" si="7"/>
        <v>836252</v>
      </c>
    </row>
    <row r="118" spans="1:16">
      <c r="A118" s="13" t="s">
        <v>27</v>
      </c>
      <c r="B118" s="2">
        <v>10</v>
      </c>
      <c r="C118" s="2">
        <v>5</v>
      </c>
      <c r="D118" s="2" t="s">
        <v>28</v>
      </c>
      <c r="E118" s="3">
        <v>5000</v>
      </c>
      <c r="F118" s="3"/>
      <c r="G118" s="3"/>
      <c r="H118" s="3">
        <f t="shared" si="4"/>
        <v>5000</v>
      </c>
      <c r="I118" s="3"/>
      <c r="J118" s="3">
        <f t="shared" si="5"/>
        <v>5000</v>
      </c>
      <c r="K118" s="3"/>
      <c r="L118" s="3"/>
      <c r="M118" s="3">
        <f t="shared" si="6"/>
        <v>5000</v>
      </c>
      <c r="N118" s="3"/>
      <c r="O118" s="3"/>
      <c r="P118" s="3">
        <f t="shared" si="7"/>
        <v>5000</v>
      </c>
    </row>
    <row r="119" spans="1:16">
      <c r="A119" s="13" t="s">
        <v>29</v>
      </c>
      <c r="B119" s="2">
        <v>10</v>
      </c>
      <c r="C119" s="2">
        <v>55</v>
      </c>
      <c r="D119" s="2" t="s">
        <v>30</v>
      </c>
      <c r="E119" s="3">
        <v>3481</v>
      </c>
      <c r="F119" s="3"/>
      <c r="G119" s="3"/>
      <c r="H119" s="3">
        <f t="shared" si="4"/>
        <v>3481</v>
      </c>
      <c r="I119" s="3"/>
      <c r="J119" s="3">
        <f t="shared" si="5"/>
        <v>3481</v>
      </c>
      <c r="K119" s="3"/>
      <c r="L119" s="3"/>
      <c r="M119" s="3">
        <f t="shared" si="6"/>
        <v>3481</v>
      </c>
      <c r="N119" s="3"/>
      <c r="O119" s="3"/>
      <c r="P119" s="3">
        <f t="shared" si="7"/>
        <v>3481</v>
      </c>
    </row>
    <row r="120" spans="1:16">
      <c r="E120" s="3">
        <v>0</v>
      </c>
      <c r="F120" s="3">
        <v>0</v>
      </c>
      <c r="G120" s="3">
        <v>0</v>
      </c>
      <c r="H120" s="3">
        <f t="shared" si="4"/>
        <v>0</v>
      </c>
      <c r="I120" s="3">
        <v>0</v>
      </c>
      <c r="J120" s="3">
        <f t="shared" si="5"/>
        <v>0</v>
      </c>
      <c r="K120" s="3">
        <v>0</v>
      </c>
      <c r="L120" s="3">
        <v>0</v>
      </c>
      <c r="M120" s="3">
        <f t="shared" si="6"/>
        <v>0</v>
      </c>
      <c r="N120" s="3">
        <v>0</v>
      </c>
      <c r="O120" s="3">
        <v>0</v>
      </c>
      <c r="P120" s="3">
        <f t="shared" si="7"/>
        <v>0</v>
      </c>
    </row>
    <row r="121" spans="1:16" s="4" customFormat="1">
      <c r="A121" s="11" t="s">
        <v>31</v>
      </c>
      <c r="B121" s="12"/>
      <c r="C121" s="12"/>
      <c r="E121" s="5">
        <f>E122+E123+E124+E125</f>
        <v>260575.82149600002</v>
      </c>
      <c r="F121" s="5">
        <f>F122+F123+F124+F125</f>
        <v>0</v>
      </c>
      <c r="G121" s="5">
        <f>G122+G123+G124+G125</f>
        <v>0</v>
      </c>
      <c r="H121" s="5">
        <f t="shared" si="4"/>
        <v>260575.82149600002</v>
      </c>
      <c r="I121" s="5">
        <f>I122+I123+I124+I125</f>
        <v>0</v>
      </c>
      <c r="J121" s="5">
        <f t="shared" si="5"/>
        <v>260575.82149600002</v>
      </c>
      <c r="K121" s="5">
        <f>K122+K123+K124+K125</f>
        <v>0</v>
      </c>
      <c r="L121" s="5">
        <f>L122+L123+L124+L125</f>
        <v>0</v>
      </c>
      <c r="M121" s="5">
        <f t="shared" si="6"/>
        <v>260575.82149600002</v>
      </c>
      <c r="N121" s="5">
        <f>N122+N123+N124+N125</f>
        <v>0</v>
      </c>
      <c r="O121" s="5">
        <f>O122+O123+O124+O125</f>
        <v>0</v>
      </c>
      <c r="P121" s="5">
        <f t="shared" si="7"/>
        <v>260575.82149600002</v>
      </c>
    </row>
    <row r="122" spans="1:16">
      <c r="A122" s="14" t="s">
        <v>32</v>
      </c>
      <c r="B122" s="2">
        <v>10</v>
      </c>
      <c r="C122" s="2">
        <v>601</v>
      </c>
      <c r="D122" s="2"/>
      <c r="E122" s="3">
        <v>10000</v>
      </c>
      <c r="F122" s="3"/>
      <c r="G122" s="3"/>
      <c r="H122" s="3">
        <f t="shared" si="4"/>
        <v>10000</v>
      </c>
      <c r="I122" s="3"/>
      <c r="J122" s="3">
        <f t="shared" si="5"/>
        <v>10000</v>
      </c>
      <c r="K122" s="3"/>
      <c r="L122" s="3"/>
      <c r="M122" s="3">
        <f t="shared" si="6"/>
        <v>10000</v>
      </c>
      <c r="N122" s="3"/>
      <c r="O122" s="3"/>
      <c r="P122" s="3">
        <f t="shared" si="7"/>
        <v>10000</v>
      </c>
    </row>
    <row r="123" spans="1:16">
      <c r="A123" s="14" t="s">
        <v>33</v>
      </c>
      <c r="B123" s="2">
        <v>10</v>
      </c>
      <c r="C123" s="2">
        <v>601</v>
      </c>
      <c r="D123" s="2" t="s">
        <v>26</v>
      </c>
      <c r="E123" s="3">
        <v>249139.82149600002</v>
      </c>
      <c r="F123" s="3"/>
      <c r="G123" s="3"/>
      <c r="H123" s="3">
        <f t="shared" si="4"/>
        <v>249139.82149600002</v>
      </c>
      <c r="I123" s="3"/>
      <c r="J123" s="3">
        <f t="shared" si="5"/>
        <v>249139.82149600002</v>
      </c>
      <c r="K123" s="3"/>
      <c r="L123" s="3"/>
      <c r="M123" s="3">
        <f t="shared" si="6"/>
        <v>249139.82149600002</v>
      </c>
      <c r="N123" s="3"/>
      <c r="O123" s="3"/>
      <c r="P123" s="3">
        <f t="shared" si="7"/>
        <v>249139.82149600002</v>
      </c>
    </row>
    <row r="124" spans="1:16">
      <c r="A124" s="14" t="s">
        <v>34</v>
      </c>
      <c r="B124" s="2">
        <v>10</v>
      </c>
      <c r="C124" s="2">
        <v>601</v>
      </c>
      <c r="D124" s="2" t="s">
        <v>28</v>
      </c>
      <c r="E124" s="3">
        <v>670</v>
      </c>
      <c r="F124" s="3"/>
      <c r="G124" s="3"/>
      <c r="H124" s="3">
        <f t="shared" si="4"/>
        <v>670</v>
      </c>
      <c r="I124" s="3"/>
      <c r="J124" s="3">
        <f t="shared" si="5"/>
        <v>670</v>
      </c>
      <c r="K124" s="3"/>
      <c r="L124" s="3"/>
      <c r="M124" s="3">
        <f t="shared" si="6"/>
        <v>670</v>
      </c>
      <c r="N124" s="3"/>
      <c r="O124" s="3"/>
      <c r="P124" s="3">
        <f t="shared" si="7"/>
        <v>670</v>
      </c>
    </row>
    <row r="125" spans="1:16">
      <c r="A125" s="14" t="s">
        <v>35</v>
      </c>
      <c r="B125" s="2">
        <v>10</v>
      </c>
      <c r="C125" s="2">
        <v>601</v>
      </c>
      <c r="D125" s="2" t="s">
        <v>30</v>
      </c>
      <c r="E125" s="3">
        <v>766</v>
      </c>
      <c r="F125" s="3"/>
      <c r="G125" s="3"/>
      <c r="H125" s="3">
        <f t="shared" si="4"/>
        <v>766</v>
      </c>
      <c r="I125" s="3"/>
      <c r="J125" s="3">
        <f t="shared" si="5"/>
        <v>766</v>
      </c>
      <c r="K125" s="3"/>
      <c r="L125" s="3"/>
      <c r="M125" s="3">
        <f t="shared" si="6"/>
        <v>766</v>
      </c>
      <c r="N125" s="3"/>
      <c r="O125" s="3"/>
      <c r="P125" s="3">
        <f t="shared" si="7"/>
        <v>766</v>
      </c>
    </row>
    <row r="126" spans="1:16">
      <c r="A126" s="14"/>
      <c r="D126" s="2"/>
      <c r="E126" s="3"/>
      <c r="F126" s="3"/>
      <c r="G126" s="3"/>
      <c r="H126" s="3">
        <f t="shared" si="4"/>
        <v>0</v>
      </c>
      <c r="I126" s="3"/>
      <c r="J126" s="3">
        <f t="shared" si="5"/>
        <v>0</v>
      </c>
      <c r="K126" s="3"/>
      <c r="L126" s="3"/>
      <c r="M126" s="3">
        <f t="shared" si="6"/>
        <v>0</v>
      </c>
      <c r="N126" s="3"/>
      <c r="O126" s="3"/>
      <c r="P126" s="3">
        <f t="shared" si="7"/>
        <v>0</v>
      </c>
    </row>
    <row r="127" spans="1:16" s="4" customFormat="1">
      <c r="A127" s="11" t="s">
        <v>40</v>
      </c>
      <c r="B127" s="2">
        <v>60</v>
      </c>
      <c r="C127" s="2">
        <v>61</v>
      </c>
      <c r="D127" s="10"/>
      <c r="E127" s="5">
        <v>14900</v>
      </c>
      <c r="F127" s="5"/>
      <c r="G127" s="5"/>
      <c r="H127" s="5">
        <f t="shared" si="4"/>
        <v>14900</v>
      </c>
      <c r="I127" s="5"/>
      <c r="J127" s="5">
        <f t="shared" si="5"/>
        <v>14900</v>
      </c>
      <c r="K127" s="5"/>
      <c r="L127" s="5"/>
      <c r="M127" s="5">
        <f t="shared" si="6"/>
        <v>14900</v>
      </c>
      <c r="N127" s="5"/>
      <c r="O127" s="5"/>
      <c r="P127" s="5">
        <f t="shared" si="7"/>
        <v>14900</v>
      </c>
    </row>
    <row r="128" spans="1:16">
      <c r="A128" s="13"/>
      <c r="D128" s="2"/>
      <c r="E128" s="3">
        <v>0</v>
      </c>
      <c r="F128" s="3">
        <v>0</v>
      </c>
      <c r="G128" s="3">
        <v>0</v>
      </c>
      <c r="H128" s="3">
        <f t="shared" si="4"/>
        <v>0</v>
      </c>
      <c r="I128" s="3">
        <v>0</v>
      </c>
      <c r="J128" s="3">
        <f t="shared" si="5"/>
        <v>0</v>
      </c>
      <c r="K128" s="3">
        <v>0</v>
      </c>
      <c r="L128" s="3">
        <v>0</v>
      </c>
      <c r="M128" s="3">
        <f t="shared" si="6"/>
        <v>0</v>
      </c>
      <c r="N128" s="3">
        <v>0</v>
      </c>
      <c r="O128" s="3">
        <v>0</v>
      </c>
      <c r="P128" s="3">
        <f t="shared" si="7"/>
        <v>0</v>
      </c>
    </row>
    <row r="129" spans="1:16">
      <c r="A129" s="13"/>
      <c r="D129" s="2"/>
      <c r="E129" s="1">
        <v>0</v>
      </c>
      <c r="F129" s="1">
        <v>0</v>
      </c>
      <c r="G129" s="1">
        <v>0</v>
      </c>
      <c r="H129" s="1">
        <f t="shared" si="4"/>
        <v>0</v>
      </c>
      <c r="I129" s="1">
        <v>0</v>
      </c>
      <c r="J129" s="1">
        <f t="shared" si="5"/>
        <v>0</v>
      </c>
      <c r="K129" s="1">
        <v>0</v>
      </c>
      <c r="L129" s="1">
        <v>0</v>
      </c>
      <c r="M129" s="1">
        <f t="shared" si="6"/>
        <v>0</v>
      </c>
      <c r="N129" s="1">
        <v>0</v>
      </c>
      <c r="O129" s="1">
        <v>0</v>
      </c>
      <c r="P129" s="1">
        <f t="shared" si="7"/>
        <v>0</v>
      </c>
    </row>
    <row r="130" spans="1:16" ht="17.45">
      <c r="A130" s="6" t="s">
        <v>45</v>
      </c>
      <c r="D130" s="2"/>
      <c r="E130" s="7">
        <f>E131</f>
        <v>7931554</v>
      </c>
      <c r="F130" s="7">
        <f>F131</f>
        <v>-5381</v>
      </c>
      <c r="G130" s="7">
        <f>G131</f>
        <v>7866</v>
      </c>
      <c r="H130" s="7">
        <f t="shared" si="4"/>
        <v>7934039</v>
      </c>
      <c r="I130" s="7">
        <f>I131</f>
        <v>530130</v>
      </c>
      <c r="J130" s="7">
        <f t="shared" si="5"/>
        <v>8464169</v>
      </c>
      <c r="K130" s="7">
        <f>K131</f>
        <v>50000</v>
      </c>
      <c r="L130" s="7">
        <f>L131</f>
        <v>0</v>
      </c>
      <c r="M130" s="7">
        <f t="shared" si="6"/>
        <v>8514169</v>
      </c>
      <c r="N130" s="7">
        <f>N131</f>
        <v>0</v>
      </c>
      <c r="O130" s="7">
        <f>O131</f>
        <v>13098</v>
      </c>
      <c r="P130" s="7">
        <f t="shared" si="7"/>
        <v>8527267</v>
      </c>
    </row>
    <row r="131" spans="1:16" ht="17.45">
      <c r="A131" s="6" t="s">
        <v>14</v>
      </c>
      <c r="D131" s="2"/>
      <c r="E131" s="7">
        <f>E132+E133</f>
        <v>7931554</v>
      </c>
      <c r="F131" s="7">
        <f>F132+F133</f>
        <v>-5381</v>
      </c>
      <c r="G131" s="7">
        <f>G132+G133</f>
        <v>7866</v>
      </c>
      <c r="H131" s="7">
        <f t="shared" si="4"/>
        <v>7934039</v>
      </c>
      <c r="I131" s="7">
        <f>I132+I133</f>
        <v>530130</v>
      </c>
      <c r="J131" s="7">
        <f t="shared" si="5"/>
        <v>8464169</v>
      </c>
      <c r="K131" s="7">
        <f>K132+K133</f>
        <v>50000</v>
      </c>
      <c r="L131" s="7">
        <f>L132+L133</f>
        <v>0</v>
      </c>
      <c r="M131" s="7">
        <f t="shared" si="6"/>
        <v>8514169</v>
      </c>
      <c r="N131" s="7">
        <f>N132+N133</f>
        <v>0</v>
      </c>
      <c r="O131" s="7">
        <f>O132+O133</f>
        <v>13098</v>
      </c>
      <c r="P131" s="7">
        <f t="shared" si="7"/>
        <v>8527267</v>
      </c>
    </row>
    <row r="132" spans="1:16" ht="15.6">
      <c r="A132" s="8" t="s">
        <v>15</v>
      </c>
      <c r="D132" s="2"/>
      <c r="E132" s="9">
        <f>E135+E141</f>
        <v>7777737</v>
      </c>
      <c r="F132" s="9">
        <f>F135+F141</f>
        <v>-5381</v>
      </c>
      <c r="G132" s="9">
        <f>G135+G141</f>
        <v>7866</v>
      </c>
      <c r="H132" s="9">
        <f t="shared" si="4"/>
        <v>7780222</v>
      </c>
      <c r="I132" s="9">
        <f>I135+I141</f>
        <v>530130</v>
      </c>
      <c r="J132" s="9">
        <f t="shared" si="5"/>
        <v>8310352</v>
      </c>
      <c r="K132" s="9">
        <f>K135+K141</f>
        <v>50000</v>
      </c>
      <c r="L132" s="9">
        <f>L135+L141</f>
        <v>0</v>
      </c>
      <c r="M132" s="9">
        <f t="shared" si="6"/>
        <v>8360352</v>
      </c>
      <c r="N132" s="9">
        <f>N135+N141</f>
        <v>0</v>
      </c>
      <c r="O132" s="9">
        <f>O135+O141+O147</f>
        <v>13098</v>
      </c>
      <c r="P132" s="9">
        <f t="shared" si="7"/>
        <v>8373450</v>
      </c>
    </row>
    <row r="133" spans="1:16" ht="15.6">
      <c r="A133" s="19" t="s">
        <v>16</v>
      </c>
      <c r="D133" s="2"/>
      <c r="E133" s="20">
        <f>E149</f>
        <v>153817</v>
      </c>
      <c r="F133" s="20">
        <f>F149</f>
        <v>0</v>
      </c>
      <c r="G133" s="20">
        <f>G149</f>
        <v>0</v>
      </c>
      <c r="H133" s="20">
        <f t="shared" si="4"/>
        <v>153817</v>
      </c>
      <c r="I133" s="20">
        <f>I149</f>
        <v>0</v>
      </c>
      <c r="J133" s="20">
        <f t="shared" si="5"/>
        <v>153817</v>
      </c>
      <c r="K133" s="20">
        <f>K149</f>
        <v>0</v>
      </c>
      <c r="L133" s="20">
        <f>L149</f>
        <v>0</v>
      </c>
      <c r="M133" s="20">
        <f t="shared" si="6"/>
        <v>153817</v>
      </c>
      <c r="N133" s="20">
        <f>N149</f>
        <v>0</v>
      </c>
      <c r="O133" s="20">
        <f>O149</f>
        <v>0</v>
      </c>
      <c r="P133" s="20">
        <f t="shared" si="7"/>
        <v>153817</v>
      </c>
    </row>
    <row r="134" spans="1:16">
      <c r="A134" s="13"/>
      <c r="D134" s="2"/>
      <c r="E134" s="1">
        <v>0</v>
      </c>
      <c r="F134" s="1">
        <v>0</v>
      </c>
      <c r="G134" s="1">
        <v>0</v>
      </c>
      <c r="H134" s="1">
        <f t="shared" si="4"/>
        <v>0</v>
      </c>
      <c r="I134" s="1">
        <v>0</v>
      </c>
      <c r="J134" s="1">
        <f t="shared" si="5"/>
        <v>0</v>
      </c>
      <c r="K134" s="1">
        <v>0</v>
      </c>
      <c r="L134" s="1">
        <v>0</v>
      </c>
      <c r="M134" s="1">
        <f t="shared" si="6"/>
        <v>0</v>
      </c>
      <c r="N134" s="1">
        <v>0</v>
      </c>
      <c r="O134" s="1">
        <v>0</v>
      </c>
      <c r="P134" s="1">
        <f t="shared" si="7"/>
        <v>0</v>
      </c>
    </row>
    <row r="135" spans="1:16" s="4" customFormat="1">
      <c r="A135" s="11" t="s">
        <v>17</v>
      </c>
      <c r="B135" s="12"/>
      <c r="C135" s="12"/>
      <c r="E135" s="5">
        <f>E136+E137+E138+E139</f>
        <v>6984440</v>
      </c>
      <c r="F135" s="5">
        <f>F136+F137+F138+F139</f>
        <v>-4000</v>
      </c>
      <c r="G135" s="5">
        <f>G136+G137+G138+G139</f>
        <v>0</v>
      </c>
      <c r="H135" s="5">
        <f t="shared" ref="H135:H200" si="8">E135+F135+G135</f>
        <v>6980440</v>
      </c>
      <c r="I135" s="5">
        <f>I136+I137+I138+I139</f>
        <v>374130</v>
      </c>
      <c r="J135" s="5">
        <f t="shared" ref="J135:J200" si="9">H135+I135</f>
        <v>7354570</v>
      </c>
      <c r="K135" s="5">
        <f>K136+K137+K138+K139</f>
        <v>26500</v>
      </c>
      <c r="L135" s="5">
        <f>L136+L137+L138+L139</f>
        <v>0</v>
      </c>
      <c r="M135" s="5">
        <f t="shared" ref="M135:M200" si="10">J135+K135+L135</f>
        <v>7381070</v>
      </c>
      <c r="N135" s="5">
        <f>N136+N137+N138+N139</f>
        <v>0</v>
      </c>
      <c r="O135" s="5">
        <f>O136+O137+O138+O139</f>
        <v>0</v>
      </c>
      <c r="P135" s="5">
        <f t="shared" ref="P135:P200" si="11">M135+N135+O135</f>
        <v>7381070</v>
      </c>
    </row>
    <row r="136" spans="1:16">
      <c r="A136" s="13" t="s">
        <v>18</v>
      </c>
      <c r="B136" s="2">
        <v>10</v>
      </c>
      <c r="C136" s="2">
        <v>50</v>
      </c>
      <c r="D136" s="2" t="s">
        <v>19</v>
      </c>
      <c r="E136" s="3">
        <v>3414391</v>
      </c>
      <c r="F136" s="3"/>
      <c r="G136" s="3"/>
      <c r="H136" s="3">
        <f t="shared" si="8"/>
        <v>3414391</v>
      </c>
      <c r="I136" s="3"/>
      <c r="J136" s="3">
        <f t="shared" si="9"/>
        <v>3414391</v>
      </c>
      <c r="K136" s="3"/>
      <c r="L136" s="3"/>
      <c r="M136" s="3">
        <f t="shared" si="10"/>
        <v>3414391</v>
      </c>
      <c r="N136" s="3"/>
      <c r="O136" s="3"/>
      <c r="P136" s="3">
        <f t="shared" si="11"/>
        <v>3414391</v>
      </c>
    </row>
    <row r="137" spans="1:16" ht="14.25" customHeight="1">
      <c r="A137" s="13" t="s">
        <v>20</v>
      </c>
      <c r="B137" s="2">
        <v>20</v>
      </c>
      <c r="C137" s="2">
        <v>50</v>
      </c>
      <c r="D137" s="2"/>
      <c r="E137" s="3">
        <v>1623742</v>
      </c>
      <c r="F137" s="44">
        <v>-4000</v>
      </c>
      <c r="G137" s="3"/>
      <c r="H137" s="3">
        <f t="shared" si="8"/>
        <v>1619742</v>
      </c>
      <c r="I137" s="3"/>
      <c r="J137" s="3">
        <f t="shared" si="9"/>
        <v>1619742</v>
      </c>
      <c r="K137" s="3">
        <v>-10267</v>
      </c>
      <c r="L137" s="3"/>
      <c r="M137" s="3">
        <f t="shared" si="10"/>
        <v>1609475</v>
      </c>
      <c r="N137" s="3"/>
      <c r="O137" s="3"/>
      <c r="P137" s="3">
        <f t="shared" si="11"/>
        <v>1609475</v>
      </c>
    </row>
    <row r="138" spans="1:16">
      <c r="A138" s="13" t="s">
        <v>46</v>
      </c>
      <c r="B138" s="2">
        <v>20</v>
      </c>
      <c r="C138" s="2">
        <v>50</v>
      </c>
      <c r="D138" s="2"/>
      <c r="E138" s="3">
        <v>228842</v>
      </c>
      <c r="F138" s="3"/>
      <c r="G138" s="3"/>
      <c r="H138" s="3">
        <f t="shared" si="8"/>
        <v>228842</v>
      </c>
      <c r="I138" s="3">
        <v>366130</v>
      </c>
      <c r="J138" s="3">
        <f t="shared" si="9"/>
        <v>594972</v>
      </c>
      <c r="K138" s="3">
        <v>8000</v>
      </c>
      <c r="L138" s="3"/>
      <c r="M138" s="3">
        <f t="shared" si="10"/>
        <v>602972</v>
      </c>
      <c r="N138" s="3"/>
      <c r="O138" s="3"/>
      <c r="P138" s="3">
        <f t="shared" si="11"/>
        <v>602972</v>
      </c>
    </row>
    <row r="139" spans="1:16">
      <c r="A139" s="42" t="s">
        <v>21</v>
      </c>
      <c r="B139" s="41">
        <v>20</v>
      </c>
      <c r="C139" s="41">
        <v>50</v>
      </c>
      <c r="D139" s="41" t="s">
        <v>22</v>
      </c>
      <c r="E139" s="3">
        <v>1717465</v>
      </c>
      <c r="F139" s="3"/>
      <c r="G139" s="3"/>
      <c r="H139" s="3">
        <f t="shared" si="8"/>
        <v>1717465</v>
      </c>
      <c r="I139" s="3">
        <v>8000</v>
      </c>
      <c r="J139" s="3">
        <f t="shared" si="9"/>
        <v>1725465</v>
      </c>
      <c r="K139" s="3">
        <v>28767</v>
      </c>
      <c r="L139" s="3"/>
      <c r="M139" s="3">
        <f t="shared" si="10"/>
        <v>1754232</v>
      </c>
      <c r="N139" s="3"/>
      <c r="O139" s="3"/>
      <c r="P139" s="3">
        <f t="shared" si="11"/>
        <v>1754232</v>
      </c>
    </row>
    <row r="140" spans="1:16">
      <c r="E140" s="3">
        <v>0</v>
      </c>
      <c r="F140" s="3">
        <v>0</v>
      </c>
      <c r="G140" s="3">
        <v>0</v>
      </c>
      <c r="H140" s="3">
        <f t="shared" si="8"/>
        <v>0</v>
      </c>
      <c r="I140" s="3">
        <v>0</v>
      </c>
      <c r="J140" s="3">
        <f t="shared" si="9"/>
        <v>0</v>
      </c>
      <c r="K140" s="3">
        <v>0</v>
      </c>
      <c r="L140" s="3">
        <v>0</v>
      </c>
      <c r="M140" s="3">
        <f t="shared" si="10"/>
        <v>0</v>
      </c>
      <c r="N140" s="3">
        <v>0</v>
      </c>
      <c r="O140" s="3">
        <v>0</v>
      </c>
      <c r="P140" s="3">
        <f t="shared" si="11"/>
        <v>0</v>
      </c>
    </row>
    <row r="141" spans="1:16" s="4" customFormat="1">
      <c r="A141" s="11" t="s">
        <v>23</v>
      </c>
      <c r="B141" s="12"/>
      <c r="C141" s="12"/>
      <c r="E141" s="5">
        <f>E142+E143+E144+E145</f>
        <v>793297</v>
      </c>
      <c r="F141" s="5">
        <f>F142+F143+F144+F145</f>
        <v>-1381</v>
      </c>
      <c r="G141" s="5">
        <f>G142+G143+G144+G145</f>
        <v>7866</v>
      </c>
      <c r="H141" s="5">
        <f t="shared" si="8"/>
        <v>799782</v>
      </c>
      <c r="I141" s="5">
        <f>I142+I143+I144+I145</f>
        <v>156000</v>
      </c>
      <c r="J141" s="5">
        <f t="shared" si="9"/>
        <v>955782</v>
      </c>
      <c r="K141" s="5">
        <f>K142+K143+K144+K145</f>
        <v>23500</v>
      </c>
      <c r="L141" s="5">
        <f>L142+L143+L144+L145</f>
        <v>0</v>
      </c>
      <c r="M141" s="5">
        <f t="shared" si="10"/>
        <v>979282</v>
      </c>
      <c r="N141" s="5">
        <f>N142+N143+N144+N145</f>
        <v>0</v>
      </c>
      <c r="O141" s="5">
        <f>O142+O143+O144+O145</f>
        <v>0</v>
      </c>
      <c r="P141" s="5">
        <f t="shared" si="11"/>
        <v>979282</v>
      </c>
    </row>
    <row r="142" spans="1:16">
      <c r="A142" s="13" t="s">
        <v>24</v>
      </c>
      <c r="B142" s="2">
        <v>20</v>
      </c>
      <c r="C142" s="2">
        <v>55</v>
      </c>
      <c r="D142" s="2"/>
      <c r="E142" s="3">
        <v>112945</v>
      </c>
      <c r="F142" s="44">
        <v>-1381</v>
      </c>
      <c r="G142" s="44">
        <v>7866</v>
      </c>
      <c r="H142" s="3">
        <f t="shared" si="8"/>
        <v>119430</v>
      </c>
      <c r="I142" s="44"/>
      <c r="J142" s="3">
        <f t="shared" si="9"/>
        <v>119430</v>
      </c>
      <c r="K142" s="44">
        <v>-26500</v>
      </c>
      <c r="L142" s="44"/>
      <c r="M142" s="3">
        <f t="shared" si="10"/>
        <v>92930</v>
      </c>
      <c r="N142" s="44"/>
      <c r="O142" s="44"/>
      <c r="P142" s="3">
        <f t="shared" si="11"/>
        <v>92930</v>
      </c>
    </row>
    <row r="143" spans="1:16">
      <c r="A143" s="13" t="s">
        <v>25</v>
      </c>
      <c r="B143" s="2">
        <v>20</v>
      </c>
      <c r="C143" s="2">
        <v>55</v>
      </c>
      <c r="D143" s="2" t="s">
        <v>26</v>
      </c>
      <c r="E143" s="3">
        <v>469589</v>
      </c>
      <c r="F143" s="3"/>
      <c r="G143" s="3"/>
      <c r="H143" s="3">
        <f t="shared" si="8"/>
        <v>469589</v>
      </c>
      <c r="I143" s="3">
        <v>156000</v>
      </c>
      <c r="J143" s="3">
        <f t="shared" si="9"/>
        <v>625589</v>
      </c>
      <c r="K143" s="3">
        <v>50000</v>
      </c>
      <c r="L143" s="3"/>
      <c r="M143" s="3">
        <f t="shared" si="10"/>
        <v>675589</v>
      </c>
      <c r="N143" s="3"/>
      <c r="O143" s="3"/>
      <c r="P143" s="3">
        <f t="shared" si="11"/>
        <v>675589</v>
      </c>
    </row>
    <row r="144" spans="1:16">
      <c r="A144" s="13" t="s">
        <v>27</v>
      </c>
      <c r="B144" s="2">
        <v>10</v>
      </c>
      <c r="C144" s="2">
        <v>5</v>
      </c>
      <c r="D144" s="2" t="s">
        <v>28</v>
      </c>
      <c r="E144" s="3">
        <v>183000</v>
      </c>
      <c r="F144" s="3"/>
      <c r="G144" s="3"/>
      <c r="H144" s="3">
        <f t="shared" si="8"/>
        <v>183000</v>
      </c>
      <c r="I144" s="3"/>
      <c r="J144" s="3">
        <f t="shared" si="9"/>
        <v>183000</v>
      </c>
      <c r="K144" s="3"/>
      <c r="L144" s="3"/>
      <c r="M144" s="3">
        <f t="shared" si="10"/>
        <v>183000</v>
      </c>
      <c r="N144" s="3"/>
      <c r="O144" s="3"/>
      <c r="P144" s="3">
        <f t="shared" si="11"/>
        <v>183000</v>
      </c>
    </row>
    <row r="145" spans="1:16">
      <c r="A145" s="13" t="s">
        <v>29</v>
      </c>
      <c r="B145" s="2">
        <v>10</v>
      </c>
      <c r="C145" s="2">
        <v>55</v>
      </c>
      <c r="D145" s="2" t="s">
        <v>30</v>
      </c>
      <c r="E145" s="3">
        <v>27763</v>
      </c>
      <c r="F145" s="3"/>
      <c r="G145" s="3"/>
      <c r="H145" s="3">
        <f t="shared" si="8"/>
        <v>27763</v>
      </c>
      <c r="I145" s="3"/>
      <c r="J145" s="3">
        <f t="shared" si="9"/>
        <v>27763</v>
      </c>
      <c r="K145" s="3"/>
      <c r="L145" s="3"/>
      <c r="M145" s="3">
        <f t="shared" si="10"/>
        <v>27763</v>
      </c>
      <c r="N145" s="3"/>
      <c r="O145" s="3"/>
      <c r="P145" s="3">
        <f t="shared" si="11"/>
        <v>27763</v>
      </c>
    </row>
    <row r="146" spans="1:16">
      <c r="E146" s="1">
        <v>0</v>
      </c>
      <c r="F146" s="1">
        <v>0</v>
      </c>
      <c r="G146" s="1">
        <v>0</v>
      </c>
      <c r="H146" s="1">
        <f t="shared" si="8"/>
        <v>0</v>
      </c>
      <c r="I146" s="1">
        <v>0</v>
      </c>
      <c r="J146" s="1">
        <f t="shared" si="9"/>
        <v>0</v>
      </c>
      <c r="K146" s="1">
        <v>0</v>
      </c>
      <c r="L146" s="1">
        <v>0</v>
      </c>
      <c r="M146" s="1">
        <f t="shared" si="10"/>
        <v>0</v>
      </c>
      <c r="N146" s="1">
        <v>0</v>
      </c>
      <c r="O146" s="1">
        <v>0</v>
      </c>
      <c r="P146" s="3">
        <f t="shared" si="11"/>
        <v>0</v>
      </c>
    </row>
    <row r="147" spans="1:16">
      <c r="A147" s="45" t="s">
        <v>47</v>
      </c>
      <c r="B147" s="41">
        <v>20</v>
      </c>
      <c r="C147" s="41">
        <v>55</v>
      </c>
      <c r="D147" s="41" t="s">
        <v>48</v>
      </c>
      <c r="O147" s="5">
        <v>13098</v>
      </c>
      <c r="P147" s="5">
        <f t="shared" si="11"/>
        <v>13098</v>
      </c>
    </row>
    <row r="148" spans="1:16">
      <c r="P148" s="3">
        <f t="shared" si="11"/>
        <v>0</v>
      </c>
    </row>
    <row r="149" spans="1:16" s="4" customFormat="1">
      <c r="A149" s="11" t="s">
        <v>31</v>
      </c>
      <c r="B149" s="12"/>
      <c r="C149" s="12"/>
      <c r="E149" s="5">
        <f>E150+E151+E152+E153</f>
        <v>153817</v>
      </c>
      <c r="F149" s="5">
        <f>F150+F151+F152+F153</f>
        <v>0</v>
      </c>
      <c r="G149" s="5">
        <f>G150+G151+G152+G153</f>
        <v>0</v>
      </c>
      <c r="H149" s="5">
        <f t="shared" si="8"/>
        <v>153817</v>
      </c>
      <c r="I149" s="5">
        <f>I150+I151+I152+I153</f>
        <v>0</v>
      </c>
      <c r="J149" s="5">
        <f t="shared" si="9"/>
        <v>153817</v>
      </c>
      <c r="K149" s="5">
        <f>K150+K151+K152+K153</f>
        <v>0</v>
      </c>
      <c r="L149" s="5">
        <f>L150+L151+L152+L153</f>
        <v>0</v>
      </c>
      <c r="M149" s="5">
        <f t="shared" si="10"/>
        <v>153817</v>
      </c>
      <c r="N149" s="5">
        <f>N150+N151+N152+N153</f>
        <v>0</v>
      </c>
      <c r="O149" s="5">
        <f>O150+O151+O152+O153</f>
        <v>0</v>
      </c>
      <c r="P149" s="5">
        <f t="shared" si="11"/>
        <v>153817</v>
      </c>
    </row>
    <row r="150" spans="1:16">
      <c r="A150" s="14" t="s">
        <v>32</v>
      </c>
      <c r="B150" s="2">
        <v>10</v>
      </c>
      <c r="C150" s="2">
        <v>601</v>
      </c>
      <c r="D150" s="2"/>
      <c r="E150" s="3">
        <v>20000</v>
      </c>
      <c r="F150" s="3"/>
      <c r="G150" s="3"/>
      <c r="H150" s="3">
        <f t="shared" si="8"/>
        <v>20000</v>
      </c>
      <c r="I150" s="3"/>
      <c r="J150" s="3">
        <f t="shared" si="9"/>
        <v>20000</v>
      </c>
      <c r="K150" s="3"/>
      <c r="L150" s="3"/>
      <c r="M150" s="3">
        <f t="shared" si="10"/>
        <v>20000</v>
      </c>
      <c r="N150" s="3"/>
      <c r="O150" s="3"/>
      <c r="P150" s="3">
        <f t="shared" si="11"/>
        <v>20000</v>
      </c>
    </row>
    <row r="151" spans="1:16">
      <c r="A151" s="14" t="s">
        <v>33</v>
      </c>
      <c r="B151" s="2">
        <v>10</v>
      </c>
      <c r="C151" s="2">
        <v>601</v>
      </c>
      <c r="D151" s="2" t="s">
        <v>26</v>
      </c>
      <c r="E151" s="3">
        <v>103309</v>
      </c>
      <c r="F151" s="3"/>
      <c r="G151" s="3"/>
      <c r="H151" s="3">
        <f t="shared" si="8"/>
        <v>103309</v>
      </c>
      <c r="I151" s="3"/>
      <c r="J151" s="3">
        <f t="shared" si="9"/>
        <v>103309</v>
      </c>
      <c r="K151" s="3"/>
      <c r="L151" s="3"/>
      <c r="M151" s="3">
        <f t="shared" si="10"/>
        <v>103309</v>
      </c>
      <c r="N151" s="3"/>
      <c r="O151" s="3"/>
      <c r="P151" s="3">
        <f t="shared" si="11"/>
        <v>103309</v>
      </c>
    </row>
    <row r="152" spans="1:16">
      <c r="A152" s="14" t="s">
        <v>34</v>
      </c>
      <c r="B152" s="2">
        <v>10</v>
      </c>
      <c r="C152" s="2">
        <v>601</v>
      </c>
      <c r="D152" s="2" t="s">
        <v>28</v>
      </c>
      <c r="E152" s="3">
        <v>24400</v>
      </c>
      <c r="F152" s="3"/>
      <c r="G152" s="3"/>
      <c r="H152" s="3">
        <f t="shared" si="8"/>
        <v>24400</v>
      </c>
      <c r="I152" s="3"/>
      <c r="J152" s="3">
        <f t="shared" si="9"/>
        <v>24400</v>
      </c>
      <c r="K152" s="3"/>
      <c r="L152" s="3"/>
      <c r="M152" s="3">
        <f t="shared" si="10"/>
        <v>24400</v>
      </c>
      <c r="N152" s="3"/>
      <c r="O152" s="3"/>
      <c r="P152" s="3">
        <f t="shared" si="11"/>
        <v>24400</v>
      </c>
    </row>
    <row r="153" spans="1:16">
      <c r="A153" s="14" t="s">
        <v>35</v>
      </c>
      <c r="B153" s="2">
        <v>10</v>
      </c>
      <c r="C153" s="2">
        <v>601</v>
      </c>
      <c r="D153" s="2" t="s">
        <v>30</v>
      </c>
      <c r="E153" s="3">
        <v>6108</v>
      </c>
      <c r="F153" s="3"/>
      <c r="G153" s="3"/>
      <c r="H153" s="3">
        <f t="shared" si="8"/>
        <v>6108</v>
      </c>
      <c r="I153" s="3"/>
      <c r="J153" s="3">
        <f t="shared" si="9"/>
        <v>6108</v>
      </c>
      <c r="K153" s="3"/>
      <c r="L153" s="3"/>
      <c r="M153" s="3">
        <f t="shared" si="10"/>
        <v>6108</v>
      </c>
      <c r="N153" s="3"/>
      <c r="O153" s="3"/>
      <c r="P153" s="3">
        <f t="shared" si="11"/>
        <v>6108</v>
      </c>
    </row>
    <row r="154" spans="1:16">
      <c r="A154" s="14"/>
      <c r="D154" s="2"/>
      <c r="E154" s="3"/>
      <c r="F154" s="3"/>
      <c r="G154" s="3"/>
      <c r="H154" s="3">
        <f t="shared" si="8"/>
        <v>0</v>
      </c>
      <c r="I154" s="3"/>
      <c r="J154" s="3">
        <f t="shared" si="9"/>
        <v>0</v>
      </c>
      <c r="K154" s="3"/>
      <c r="L154" s="3"/>
      <c r="M154" s="3">
        <f t="shared" si="10"/>
        <v>0</v>
      </c>
      <c r="N154" s="3"/>
      <c r="O154" s="3"/>
      <c r="P154" s="3">
        <f t="shared" si="11"/>
        <v>0</v>
      </c>
    </row>
    <row r="155" spans="1:16">
      <c r="A155" s="17"/>
      <c r="D155" s="2"/>
      <c r="E155" s="3">
        <v>0</v>
      </c>
      <c r="F155" s="3">
        <v>0</v>
      </c>
      <c r="G155" s="3">
        <v>0</v>
      </c>
      <c r="H155" s="3">
        <f t="shared" si="8"/>
        <v>0</v>
      </c>
      <c r="I155" s="3">
        <v>0</v>
      </c>
      <c r="J155" s="3">
        <f t="shared" si="9"/>
        <v>0</v>
      </c>
      <c r="K155" s="3">
        <v>0</v>
      </c>
      <c r="L155" s="3">
        <v>0</v>
      </c>
      <c r="M155" s="3">
        <f t="shared" si="10"/>
        <v>0</v>
      </c>
      <c r="N155" s="3">
        <v>0</v>
      </c>
      <c r="O155" s="3">
        <v>0</v>
      </c>
      <c r="P155" s="3">
        <f t="shared" si="11"/>
        <v>0</v>
      </c>
    </row>
    <row r="156" spans="1:16" ht="17.45">
      <c r="A156" s="6" t="s">
        <v>49</v>
      </c>
      <c r="D156" s="2"/>
      <c r="E156" s="7">
        <f>E157</f>
        <v>4674398</v>
      </c>
      <c r="F156" s="7">
        <f>F157</f>
        <v>-97400</v>
      </c>
      <c r="G156" s="7">
        <f>G157</f>
        <v>17514</v>
      </c>
      <c r="H156" s="7">
        <f t="shared" si="8"/>
        <v>4594512</v>
      </c>
      <c r="I156" s="7">
        <f>I157</f>
        <v>0</v>
      </c>
      <c r="J156" s="7">
        <f t="shared" si="9"/>
        <v>4594512</v>
      </c>
      <c r="K156" s="7">
        <f>K157</f>
        <v>8028</v>
      </c>
      <c r="L156" s="7">
        <f>L157</f>
        <v>0</v>
      </c>
      <c r="M156" s="7">
        <f t="shared" si="10"/>
        <v>4602540</v>
      </c>
      <c r="N156" s="7">
        <f>N157</f>
        <v>0</v>
      </c>
      <c r="O156" s="7">
        <f>O157</f>
        <v>0</v>
      </c>
      <c r="P156" s="7">
        <f t="shared" si="11"/>
        <v>4602540</v>
      </c>
    </row>
    <row r="157" spans="1:16" ht="17.45">
      <c r="A157" s="6" t="s">
        <v>14</v>
      </c>
      <c r="D157" s="2"/>
      <c r="E157" s="7">
        <f>E158+E159</f>
        <v>4674398</v>
      </c>
      <c r="F157" s="7">
        <f>F158+F159</f>
        <v>-97400</v>
      </c>
      <c r="G157" s="7">
        <f>G158+G159</f>
        <v>17514</v>
      </c>
      <c r="H157" s="7">
        <f t="shared" si="8"/>
        <v>4594512</v>
      </c>
      <c r="I157" s="7">
        <f>I158+I159</f>
        <v>0</v>
      </c>
      <c r="J157" s="7">
        <f t="shared" si="9"/>
        <v>4594512</v>
      </c>
      <c r="K157" s="7">
        <f>K158+K159</f>
        <v>8028</v>
      </c>
      <c r="L157" s="7">
        <f>L158+L159</f>
        <v>0</v>
      </c>
      <c r="M157" s="7">
        <f t="shared" si="10"/>
        <v>4602540</v>
      </c>
      <c r="N157" s="7">
        <f>N158+N159</f>
        <v>0</v>
      </c>
      <c r="O157" s="7">
        <f>O158+O159</f>
        <v>0</v>
      </c>
      <c r="P157" s="7">
        <f t="shared" si="11"/>
        <v>4602540</v>
      </c>
    </row>
    <row r="158" spans="1:16" ht="15.6">
      <c r="A158" s="8" t="s">
        <v>15</v>
      </c>
      <c r="D158" s="2"/>
      <c r="E158" s="9">
        <f>E161+E165</f>
        <v>4648152</v>
      </c>
      <c r="F158" s="9">
        <f>F161+F165</f>
        <v>-97400</v>
      </c>
      <c r="G158" s="9">
        <f>G161+G165</f>
        <v>17514</v>
      </c>
      <c r="H158" s="9">
        <f t="shared" si="8"/>
        <v>4568266</v>
      </c>
      <c r="I158" s="9">
        <f>I161+I165</f>
        <v>0</v>
      </c>
      <c r="J158" s="9">
        <f t="shared" si="9"/>
        <v>4568266</v>
      </c>
      <c r="K158" s="9">
        <f>K161+K165</f>
        <v>8028</v>
      </c>
      <c r="L158" s="9">
        <f>L161+L165</f>
        <v>0</v>
      </c>
      <c r="M158" s="9">
        <f t="shared" si="10"/>
        <v>4576294</v>
      </c>
      <c r="N158" s="9">
        <f>N161+N165</f>
        <v>0</v>
      </c>
      <c r="O158" s="9">
        <f>O161+O165</f>
        <v>0</v>
      </c>
      <c r="P158" s="9">
        <f t="shared" si="11"/>
        <v>4576294</v>
      </c>
    </row>
    <row r="159" spans="1:16" ht="15.6">
      <c r="A159" s="19" t="s">
        <v>16</v>
      </c>
      <c r="D159" s="2"/>
      <c r="E159" s="20">
        <f>E169</f>
        <v>26246</v>
      </c>
      <c r="F159" s="20">
        <f>F169</f>
        <v>0</v>
      </c>
      <c r="G159" s="20">
        <f>G169</f>
        <v>0</v>
      </c>
      <c r="H159" s="20">
        <f t="shared" si="8"/>
        <v>26246</v>
      </c>
      <c r="I159" s="20">
        <f>I169</f>
        <v>0</v>
      </c>
      <c r="J159" s="20">
        <f t="shared" si="9"/>
        <v>26246</v>
      </c>
      <c r="K159" s="20">
        <f>K169</f>
        <v>0</v>
      </c>
      <c r="L159" s="20">
        <f>L169</f>
        <v>0</v>
      </c>
      <c r="M159" s="20">
        <f t="shared" si="10"/>
        <v>26246</v>
      </c>
      <c r="N159" s="20">
        <f>N169</f>
        <v>0</v>
      </c>
      <c r="O159" s="20">
        <f>O169</f>
        <v>0</v>
      </c>
      <c r="P159" s="20">
        <f t="shared" si="11"/>
        <v>26246</v>
      </c>
    </row>
    <row r="160" spans="1:16" ht="13.9" customHeight="1">
      <c r="A160" s="6"/>
      <c r="D160" s="2"/>
      <c r="E160" s="3">
        <v>0</v>
      </c>
      <c r="F160" s="3">
        <v>0</v>
      </c>
      <c r="G160" s="3">
        <v>0</v>
      </c>
      <c r="H160" s="3">
        <f t="shared" si="8"/>
        <v>0</v>
      </c>
      <c r="I160" s="3">
        <v>0</v>
      </c>
      <c r="J160" s="3">
        <f t="shared" si="9"/>
        <v>0</v>
      </c>
      <c r="K160" s="3">
        <v>0</v>
      </c>
      <c r="L160" s="3">
        <v>0</v>
      </c>
      <c r="M160" s="3">
        <f t="shared" si="10"/>
        <v>0</v>
      </c>
      <c r="N160" s="3">
        <v>0</v>
      </c>
      <c r="O160" s="3">
        <v>0</v>
      </c>
      <c r="P160" s="3">
        <f t="shared" si="11"/>
        <v>0</v>
      </c>
    </row>
    <row r="161" spans="1:16" s="4" customFormat="1" ht="13.9" customHeight="1">
      <c r="A161" s="11" t="s">
        <v>17</v>
      </c>
      <c r="B161" s="12"/>
      <c r="C161" s="12"/>
      <c r="D161" s="12"/>
      <c r="E161" s="5">
        <f>E162+E163</f>
        <v>4464702</v>
      </c>
      <c r="F161" s="5">
        <f>F162+F163</f>
        <v>-90000</v>
      </c>
      <c r="G161" s="5">
        <f>G162+G163</f>
        <v>0</v>
      </c>
      <c r="H161" s="5">
        <f t="shared" si="8"/>
        <v>4374702</v>
      </c>
      <c r="I161" s="5">
        <f>I162+I163</f>
        <v>0</v>
      </c>
      <c r="J161" s="5">
        <f t="shared" si="9"/>
        <v>4374702</v>
      </c>
      <c r="K161" s="5">
        <f>K162+K163</f>
        <v>-74350</v>
      </c>
      <c r="L161" s="5">
        <f>L162+L163</f>
        <v>0</v>
      </c>
      <c r="M161" s="5">
        <f t="shared" si="10"/>
        <v>4300352</v>
      </c>
      <c r="N161" s="5">
        <f>N162+N163</f>
        <v>0</v>
      </c>
      <c r="O161" s="5">
        <f>O162+O163</f>
        <v>0</v>
      </c>
      <c r="P161" s="5">
        <f t="shared" si="11"/>
        <v>4300352</v>
      </c>
    </row>
    <row r="162" spans="1:16" ht="13.9" customHeight="1">
      <c r="A162" s="13" t="s">
        <v>50</v>
      </c>
      <c r="B162" s="2">
        <v>20</v>
      </c>
      <c r="C162" s="2">
        <v>50</v>
      </c>
      <c r="D162" s="2"/>
      <c r="E162" s="3">
        <v>1427049</v>
      </c>
      <c r="F162" s="44">
        <v>-90000</v>
      </c>
      <c r="G162" s="3"/>
      <c r="H162" s="3">
        <f t="shared" si="8"/>
        <v>1337049</v>
      </c>
      <c r="I162" s="3"/>
      <c r="J162" s="3">
        <f t="shared" si="9"/>
        <v>1337049</v>
      </c>
      <c r="K162" s="3">
        <v>-74350</v>
      </c>
      <c r="L162" s="3"/>
      <c r="M162" s="3">
        <f t="shared" si="10"/>
        <v>1262699</v>
      </c>
      <c r="N162" s="3"/>
      <c r="O162" s="3"/>
      <c r="P162" s="3">
        <f t="shared" si="11"/>
        <v>1262699</v>
      </c>
    </row>
    <row r="163" spans="1:16" ht="13.9" customHeight="1">
      <c r="A163" s="42" t="s">
        <v>21</v>
      </c>
      <c r="B163" s="41">
        <v>20</v>
      </c>
      <c r="C163" s="41">
        <v>50</v>
      </c>
      <c r="D163" s="41" t="s">
        <v>22</v>
      </c>
      <c r="E163" s="3">
        <v>3037653</v>
      </c>
      <c r="F163" s="3"/>
      <c r="G163" s="3"/>
      <c r="H163" s="3">
        <f t="shared" si="8"/>
        <v>3037653</v>
      </c>
      <c r="I163" s="3"/>
      <c r="J163" s="3">
        <f t="shared" si="9"/>
        <v>3037653</v>
      </c>
      <c r="K163" s="3"/>
      <c r="L163" s="3"/>
      <c r="M163" s="3">
        <f t="shared" si="10"/>
        <v>3037653</v>
      </c>
      <c r="N163" s="3"/>
      <c r="O163" s="3"/>
      <c r="P163" s="3">
        <f t="shared" si="11"/>
        <v>3037653</v>
      </c>
    </row>
    <row r="164" spans="1:16" ht="13.9" customHeight="1">
      <c r="A164" s="6"/>
      <c r="D164" s="2"/>
      <c r="E164" s="3">
        <v>0</v>
      </c>
      <c r="F164" s="3">
        <v>0</v>
      </c>
      <c r="G164" s="3">
        <v>0</v>
      </c>
      <c r="H164" s="3">
        <f t="shared" si="8"/>
        <v>0</v>
      </c>
      <c r="I164" s="3">
        <v>0</v>
      </c>
      <c r="J164" s="3">
        <f t="shared" si="9"/>
        <v>0</v>
      </c>
      <c r="K164" s="3">
        <v>0</v>
      </c>
      <c r="L164" s="3">
        <v>0</v>
      </c>
      <c r="M164" s="3">
        <f t="shared" si="10"/>
        <v>0</v>
      </c>
      <c r="N164" s="3">
        <v>0</v>
      </c>
      <c r="O164" s="3">
        <v>0</v>
      </c>
      <c r="P164" s="3">
        <f t="shared" si="11"/>
        <v>0</v>
      </c>
    </row>
    <row r="165" spans="1:16" s="4" customFormat="1" ht="13.9" customHeight="1">
      <c r="A165" s="11" t="s">
        <v>23</v>
      </c>
      <c r="B165" s="12"/>
      <c r="C165" s="12"/>
      <c r="D165" s="12"/>
      <c r="E165" s="5">
        <f>E166+E167</f>
        <v>183450</v>
      </c>
      <c r="F165" s="5">
        <f>F166+F167</f>
        <v>-7400</v>
      </c>
      <c r="G165" s="5">
        <f>G166+G167</f>
        <v>17514</v>
      </c>
      <c r="H165" s="5">
        <f t="shared" si="8"/>
        <v>193564</v>
      </c>
      <c r="I165" s="5">
        <f>I166+I167</f>
        <v>0</v>
      </c>
      <c r="J165" s="5">
        <f t="shared" si="9"/>
        <v>193564</v>
      </c>
      <c r="K165" s="5">
        <f>K166+K167</f>
        <v>82378</v>
      </c>
      <c r="L165" s="5">
        <f>L166+L167</f>
        <v>0</v>
      </c>
      <c r="M165" s="5">
        <f t="shared" si="10"/>
        <v>275942</v>
      </c>
      <c r="N165" s="5">
        <f>N166+N167</f>
        <v>0</v>
      </c>
      <c r="O165" s="5">
        <f>O166+O167</f>
        <v>0</v>
      </c>
      <c r="P165" s="5">
        <f t="shared" si="11"/>
        <v>275942</v>
      </c>
    </row>
    <row r="166" spans="1:16" ht="13.9" customHeight="1">
      <c r="A166" s="13" t="s">
        <v>24</v>
      </c>
      <c r="B166" s="2">
        <v>20</v>
      </c>
      <c r="C166" s="2">
        <v>55</v>
      </c>
      <c r="D166" s="2"/>
      <c r="E166" s="3">
        <v>130059</v>
      </c>
      <c r="F166" s="44">
        <v>-7400</v>
      </c>
      <c r="G166" s="44">
        <v>17514</v>
      </c>
      <c r="H166" s="3">
        <f t="shared" si="8"/>
        <v>140173</v>
      </c>
      <c r="I166" s="44"/>
      <c r="J166" s="3">
        <f t="shared" si="9"/>
        <v>140173</v>
      </c>
      <c r="K166" s="44">
        <v>82378</v>
      </c>
      <c r="L166" s="44"/>
      <c r="M166" s="3">
        <f t="shared" si="10"/>
        <v>222551</v>
      </c>
      <c r="N166" s="44"/>
      <c r="O166" s="44"/>
      <c r="P166" s="3">
        <f t="shared" si="11"/>
        <v>222551</v>
      </c>
    </row>
    <row r="167" spans="1:16" ht="13.9" customHeight="1">
      <c r="A167" s="13" t="s">
        <v>29</v>
      </c>
      <c r="B167" s="2">
        <v>10</v>
      </c>
      <c r="C167" s="2">
        <v>55</v>
      </c>
      <c r="D167" s="2" t="s">
        <v>30</v>
      </c>
      <c r="E167" s="3">
        <v>53391</v>
      </c>
      <c r="F167" s="3"/>
      <c r="G167" s="3"/>
      <c r="H167" s="3">
        <f t="shared" si="8"/>
        <v>53391</v>
      </c>
      <c r="I167" s="3"/>
      <c r="J167" s="3">
        <f t="shared" si="9"/>
        <v>53391</v>
      </c>
      <c r="K167" s="3"/>
      <c r="L167" s="3"/>
      <c r="M167" s="3">
        <f t="shared" si="10"/>
        <v>53391</v>
      </c>
      <c r="N167" s="3"/>
      <c r="O167" s="3"/>
      <c r="P167" s="3">
        <f t="shared" si="11"/>
        <v>53391</v>
      </c>
    </row>
    <row r="168" spans="1:16" ht="13.9" customHeight="1">
      <c r="A168" s="13"/>
      <c r="D168" s="2"/>
      <c r="E168" s="3">
        <v>0</v>
      </c>
      <c r="F168" s="3">
        <v>0</v>
      </c>
      <c r="G168" s="3">
        <v>0</v>
      </c>
      <c r="H168" s="3">
        <f t="shared" si="8"/>
        <v>0</v>
      </c>
      <c r="I168" s="3">
        <v>0</v>
      </c>
      <c r="J168" s="3">
        <f t="shared" si="9"/>
        <v>0</v>
      </c>
      <c r="K168" s="3">
        <v>0</v>
      </c>
      <c r="L168" s="3">
        <v>0</v>
      </c>
      <c r="M168" s="3">
        <f t="shared" si="10"/>
        <v>0</v>
      </c>
      <c r="N168" s="3">
        <v>0</v>
      </c>
      <c r="O168" s="3">
        <v>0</v>
      </c>
      <c r="P168" s="3">
        <f t="shared" si="11"/>
        <v>0</v>
      </c>
    </row>
    <row r="169" spans="1:16" s="4" customFormat="1" ht="13.9" customHeight="1">
      <c r="A169" s="11" t="s">
        <v>31</v>
      </c>
      <c r="B169" s="12"/>
      <c r="C169" s="12"/>
      <c r="D169" s="12"/>
      <c r="E169" s="5">
        <f>E170+E171</f>
        <v>26246</v>
      </c>
      <c r="F169" s="5">
        <f>F170+F171</f>
        <v>0</v>
      </c>
      <c r="G169" s="5">
        <f>G170+G171</f>
        <v>0</v>
      </c>
      <c r="H169" s="5">
        <f t="shared" si="8"/>
        <v>26246</v>
      </c>
      <c r="I169" s="5">
        <f>I170+I171</f>
        <v>0</v>
      </c>
      <c r="J169" s="5">
        <f t="shared" si="9"/>
        <v>26246</v>
      </c>
      <c r="K169" s="5">
        <f>K170+K171</f>
        <v>0</v>
      </c>
      <c r="L169" s="5">
        <f>L170+L171</f>
        <v>0</v>
      </c>
      <c r="M169" s="5">
        <f t="shared" si="10"/>
        <v>26246</v>
      </c>
      <c r="N169" s="5">
        <f>N170+N171</f>
        <v>0</v>
      </c>
      <c r="O169" s="5">
        <f>O170+O171</f>
        <v>0</v>
      </c>
      <c r="P169" s="5">
        <f t="shared" si="11"/>
        <v>26246</v>
      </c>
    </row>
    <row r="170" spans="1:16" ht="13.9" customHeight="1">
      <c r="A170" s="14" t="s">
        <v>32</v>
      </c>
      <c r="B170" s="2">
        <v>10</v>
      </c>
      <c r="C170" s="2">
        <v>601</v>
      </c>
      <c r="D170" s="2"/>
      <c r="E170" s="3">
        <v>14500</v>
      </c>
      <c r="F170" s="3"/>
      <c r="G170" s="3"/>
      <c r="H170" s="3">
        <f t="shared" si="8"/>
        <v>14500</v>
      </c>
      <c r="I170" s="3"/>
      <c r="J170" s="3">
        <f t="shared" si="9"/>
        <v>14500</v>
      </c>
      <c r="K170" s="3"/>
      <c r="L170" s="3"/>
      <c r="M170" s="3">
        <f t="shared" si="10"/>
        <v>14500</v>
      </c>
      <c r="N170" s="3"/>
      <c r="O170" s="3"/>
      <c r="P170" s="3">
        <f t="shared" si="11"/>
        <v>14500</v>
      </c>
    </row>
    <row r="171" spans="1:16" ht="13.9" customHeight="1">
      <c r="A171" s="14" t="s">
        <v>35</v>
      </c>
      <c r="B171" s="2">
        <v>10</v>
      </c>
      <c r="C171" s="2">
        <v>601</v>
      </c>
      <c r="D171" s="2" t="s">
        <v>30</v>
      </c>
      <c r="E171" s="3">
        <v>11746</v>
      </c>
      <c r="F171" s="3"/>
      <c r="G171" s="3"/>
      <c r="H171" s="3">
        <f t="shared" si="8"/>
        <v>11746</v>
      </c>
      <c r="I171" s="3"/>
      <c r="J171" s="3">
        <f t="shared" si="9"/>
        <v>11746</v>
      </c>
      <c r="K171" s="3"/>
      <c r="L171" s="3"/>
      <c r="M171" s="3">
        <f t="shared" si="10"/>
        <v>11746</v>
      </c>
      <c r="N171" s="3"/>
      <c r="O171" s="3"/>
      <c r="P171" s="3">
        <f t="shared" si="11"/>
        <v>11746</v>
      </c>
    </row>
    <row r="172" spans="1:16" ht="13.9" customHeight="1">
      <c r="A172" s="13"/>
      <c r="D172" s="2"/>
      <c r="E172" s="3">
        <v>0</v>
      </c>
      <c r="F172" s="3">
        <v>0</v>
      </c>
      <c r="G172" s="3">
        <v>0</v>
      </c>
      <c r="H172" s="3">
        <f t="shared" si="8"/>
        <v>0</v>
      </c>
      <c r="I172" s="3">
        <v>0</v>
      </c>
      <c r="J172" s="3">
        <f t="shared" si="9"/>
        <v>0</v>
      </c>
      <c r="K172" s="3">
        <v>0</v>
      </c>
      <c r="L172" s="3">
        <v>0</v>
      </c>
      <c r="M172" s="3">
        <f t="shared" si="10"/>
        <v>0</v>
      </c>
      <c r="N172" s="3">
        <v>0</v>
      </c>
      <c r="O172" s="3">
        <v>0</v>
      </c>
      <c r="P172" s="3">
        <f t="shared" si="11"/>
        <v>0</v>
      </c>
    </row>
    <row r="173" spans="1:16">
      <c r="A173" s="17"/>
      <c r="D173" s="2"/>
      <c r="E173" s="3">
        <v>0</v>
      </c>
      <c r="F173" s="3">
        <v>0</v>
      </c>
      <c r="G173" s="3">
        <v>0</v>
      </c>
      <c r="H173" s="3">
        <f t="shared" si="8"/>
        <v>0</v>
      </c>
      <c r="I173" s="3">
        <v>0</v>
      </c>
      <c r="J173" s="3">
        <f t="shared" si="9"/>
        <v>0</v>
      </c>
      <c r="K173" s="3">
        <v>0</v>
      </c>
      <c r="L173" s="3">
        <v>0</v>
      </c>
      <c r="M173" s="3">
        <f t="shared" si="10"/>
        <v>0</v>
      </c>
      <c r="N173" s="3">
        <v>0</v>
      </c>
      <c r="O173" s="3">
        <v>0</v>
      </c>
      <c r="P173" s="3">
        <f t="shared" si="11"/>
        <v>0</v>
      </c>
    </row>
    <row r="174" spans="1:16" ht="17.45">
      <c r="A174" s="6" t="s">
        <v>51</v>
      </c>
      <c r="D174" s="2"/>
      <c r="E174" s="7">
        <f>E175</f>
        <v>1500910.0288539999</v>
      </c>
      <c r="F174" s="7">
        <f>F175</f>
        <v>-706</v>
      </c>
      <c r="G174" s="7">
        <f>G175</f>
        <v>11059</v>
      </c>
      <c r="H174" s="7">
        <f t="shared" si="8"/>
        <v>1511263.0288539999</v>
      </c>
      <c r="I174" s="7">
        <f>I175</f>
        <v>90200</v>
      </c>
      <c r="J174" s="7">
        <f t="shared" si="9"/>
        <v>1601463.0288539999</v>
      </c>
      <c r="K174" s="7">
        <f>K175</f>
        <v>0</v>
      </c>
      <c r="L174" s="7">
        <f>L175</f>
        <v>0</v>
      </c>
      <c r="M174" s="7">
        <f t="shared" si="10"/>
        <v>1601463.0288539999</v>
      </c>
      <c r="N174" s="7">
        <f>N175</f>
        <v>0</v>
      </c>
      <c r="O174" s="7">
        <f>O175</f>
        <v>0</v>
      </c>
      <c r="P174" s="7">
        <f t="shared" si="11"/>
        <v>1601463.0288539999</v>
      </c>
    </row>
    <row r="175" spans="1:16" ht="17.45">
      <c r="A175" s="6" t="s">
        <v>14</v>
      </c>
      <c r="D175" s="2"/>
      <c r="E175" s="7">
        <f>E176+E177</f>
        <v>1500910.0288539999</v>
      </c>
      <c r="F175" s="7">
        <f>F176+F177</f>
        <v>-706</v>
      </c>
      <c r="G175" s="7">
        <f>G176+G177</f>
        <v>11059</v>
      </c>
      <c r="H175" s="7">
        <f t="shared" si="8"/>
        <v>1511263.0288539999</v>
      </c>
      <c r="I175" s="7">
        <f>I176+I177</f>
        <v>90200</v>
      </c>
      <c r="J175" s="7">
        <f t="shared" si="9"/>
        <v>1601463.0288539999</v>
      </c>
      <c r="K175" s="7">
        <f>K176+K177</f>
        <v>0</v>
      </c>
      <c r="L175" s="7">
        <f>L176+L177</f>
        <v>0</v>
      </c>
      <c r="M175" s="7">
        <f t="shared" si="10"/>
        <v>1601463.0288539999</v>
      </c>
      <c r="N175" s="7">
        <f>N176+N177</f>
        <v>0</v>
      </c>
      <c r="O175" s="7">
        <f>O176+O177</f>
        <v>0</v>
      </c>
      <c r="P175" s="7">
        <f t="shared" si="11"/>
        <v>1601463.0288539999</v>
      </c>
    </row>
    <row r="176" spans="1:16" ht="15.6">
      <c r="A176" s="8" t="s">
        <v>15</v>
      </c>
      <c r="D176" s="2"/>
      <c r="E176" s="9">
        <f>E179+E184</f>
        <v>1486583.0173666666</v>
      </c>
      <c r="F176" s="9">
        <f>F179+F184</f>
        <v>-706</v>
      </c>
      <c r="G176" s="9">
        <f>G179+G184</f>
        <v>11059</v>
      </c>
      <c r="H176" s="9">
        <f t="shared" si="8"/>
        <v>1496936.0173666666</v>
      </c>
      <c r="I176" s="9">
        <f>I179+I184</f>
        <v>90200</v>
      </c>
      <c r="J176" s="9">
        <f t="shared" si="9"/>
        <v>1587136.0173666666</v>
      </c>
      <c r="K176" s="9">
        <f>K179+K184</f>
        <v>0</v>
      </c>
      <c r="L176" s="9">
        <f>L179+L184</f>
        <v>0</v>
      </c>
      <c r="M176" s="9">
        <f t="shared" si="10"/>
        <v>1587136.0173666666</v>
      </c>
      <c r="N176" s="9">
        <f>N179+N184</f>
        <v>0</v>
      </c>
      <c r="O176" s="9">
        <f>O179+O184</f>
        <v>0</v>
      </c>
      <c r="P176" s="9">
        <f t="shared" si="11"/>
        <v>1587136.0173666666</v>
      </c>
    </row>
    <row r="177" spans="1:16" ht="15.6">
      <c r="A177" s="19" t="s">
        <v>16</v>
      </c>
      <c r="D177" s="2"/>
      <c r="E177" s="20">
        <f>E190</f>
        <v>14327.011487333333</v>
      </c>
      <c r="F177" s="20">
        <f>F190</f>
        <v>0</v>
      </c>
      <c r="G177" s="20">
        <f>G190</f>
        <v>0</v>
      </c>
      <c r="H177" s="20">
        <f t="shared" si="8"/>
        <v>14327.011487333333</v>
      </c>
      <c r="I177" s="20">
        <f>I190</f>
        <v>0</v>
      </c>
      <c r="J177" s="20">
        <f t="shared" si="9"/>
        <v>14327.011487333333</v>
      </c>
      <c r="K177" s="20">
        <f>K190</f>
        <v>0</v>
      </c>
      <c r="L177" s="20">
        <f>L190</f>
        <v>0</v>
      </c>
      <c r="M177" s="20">
        <f t="shared" si="10"/>
        <v>14327.011487333333</v>
      </c>
      <c r="N177" s="20">
        <f>N190</f>
        <v>0</v>
      </c>
      <c r="O177" s="20">
        <f>O190</f>
        <v>0</v>
      </c>
      <c r="P177" s="20">
        <f t="shared" si="11"/>
        <v>14327.011487333333</v>
      </c>
    </row>
    <row r="178" spans="1:16">
      <c r="A178" s="13"/>
      <c r="D178" s="2"/>
      <c r="E178" s="1">
        <v>0</v>
      </c>
      <c r="F178" s="1">
        <v>0</v>
      </c>
      <c r="G178" s="1">
        <v>0</v>
      </c>
      <c r="H178" s="1">
        <f t="shared" si="8"/>
        <v>0</v>
      </c>
      <c r="I178" s="1">
        <v>0</v>
      </c>
      <c r="J178" s="1">
        <f t="shared" si="9"/>
        <v>0</v>
      </c>
      <c r="K178" s="1">
        <v>0</v>
      </c>
      <c r="L178" s="1">
        <v>0</v>
      </c>
      <c r="M178" s="1">
        <f t="shared" si="10"/>
        <v>0</v>
      </c>
      <c r="N178" s="1">
        <v>0</v>
      </c>
      <c r="O178" s="1">
        <v>0</v>
      </c>
      <c r="P178" s="1">
        <f t="shared" si="11"/>
        <v>0</v>
      </c>
    </row>
    <row r="179" spans="1:16" s="4" customFormat="1">
      <c r="A179" s="11" t="s">
        <v>17</v>
      </c>
      <c r="B179" s="12"/>
      <c r="C179" s="12"/>
      <c r="E179" s="5">
        <f>E180+E181+E182</f>
        <v>1417038</v>
      </c>
      <c r="F179" s="5">
        <f>F180+F181+F182</f>
        <v>-500</v>
      </c>
      <c r="G179" s="5">
        <f>G180+G181+G182</f>
        <v>0</v>
      </c>
      <c r="H179" s="5">
        <f t="shared" si="8"/>
        <v>1416538</v>
      </c>
      <c r="I179" s="5">
        <f>I180+I181+I182</f>
        <v>0</v>
      </c>
      <c r="J179" s="5">
        <f t="shared" si="9"/>
        <v>1416538</v>
      </c>
      <c r="K179" s="5">
        <f>K180+K181+K182</f>
        <v>14200</v>
      </c>
      <c r="L179" s="5">
        <f>L180+L181+L182</f>
        <v>0</v>
      </c>
      <c r="M179" s="5">
        <f t="shared" si="10"/>
        <v>1430738</v>
      </c>
      <c r="N179" s="5">
        <f>N180+N181+N182</f>
        <v>0</v>
      </c>
      <c r="O179" s="5">
        <f>O180+O181+O182</f>
        <v>0</v>
      </c>
      <c r="P179" s="5">
        <f t="shared" si="11"/>
        <v>1430738</v>
      </c>
    </row>
    <row r="180" spans="1:16">
      <c r="A180" s="13" t="s">
        <v>18</v>
      </c>
      <c r="B180" s="2">
        <v>10</v>
      </c>
      <c r="C180" s="2">
        <v>50</v>
      </c>
      <c r="D180" s="2" t="s">
        <v>19</v>
      </c>
      <c r="E180" s="3">
        <v>718819</v>
      </c>
      <c r="F180" s="3"/>
      <c r="G180" s="3"/>
      <c r="H180" s="3">
        <f t="shared" si="8"/>
        <v>718819</v>
      </c>
      <c r="I180" s="3"/>
      <c r="J180" s="3">
        <f t="shared" si="9"/>
        <v>718819</v>
      </c>
      <c r="K180" s="3"/>
      <c r="L180" s="3"/>
      <c r="M180" s="3">
        <f t="shared" si="10"/>
        <v>718819</v>
      </c>
      <c r="N180" s="3"/>
      <c r="O180" s="3"/>
      <c r="P180" s="3">
        <f t="shared" si="11"/>
        <v>718819</v>
      </c>
    </row>
    <row r="181" spans="1:16">
      <c r="A181" s="13" t="s">
        <v>20</v>
      </c>
      <c r="B181" s="2">
        <v>20</v>
      </c>
      <c r="C181" s="2">
        <v>50</v>
      </c>
      <c r="D181" s="2"/>
      <c r="E181" s="3">
        <v>291451</v>
      </c>
      <c r="F181" s="44">
        <v>-500</v>
      </c>
      <c r="G181" s="3"/>
      <c r="H181" s="3">
        <f t="shared" si="8"/>
        <v>290951</v>
      </c>
      <c r="I181" s="3">
        <v>-8000</v>
      </c>
      <c r="J181" s="3">
        <f t="shared" si="9"/>
        <v>282951</v>
      </c>
      <c r="K181" s="3">
        <v>8848</v>
      </c>
      <c r="L181" s="3"/>
      <c r="M181" s="3">
        <f t="shared" si="10"/>
        <v>291799</v>
      </c>
      <c r="N181" s="3"/>
      <c r="O181" s="3"/>
      <c r="P181" s="3">
        <f t="shared" si="11"/>
        <v>291799</v>
      </c>
    </row>
    <row r="182" spans="1:16">
      <c r="A182" s="42" t="s">
        <v>21</v>
      </c>
      <c r="B182" s="41">
        <v>20</v>
      </c>
      <c r="C182" s="41">
        <v>50</v>
      </c>
      <c r="D182" s="41" t="s">
        <v>22</v>
      </c>
      <c r="E182" s="3">
        <v>406768</v>
      </c>
      <c r="F182" s="3"/>
      <c r="G182" s="3"/>
      <c r="H182" s="3">
        <f t="shared" si="8"/>
        <v>406768</v>
      </c>
      <c r="I182" s="3">
        <v>8000</v>
      </c>
      <c r="J182" s="3">
        <f t="shared" si="9"/>
        <v>414768</v>
      </c>
      <c r="K182" s="3">
        <v>5352</v>
      </c>
      <c r="L182" s="3"/>
      <c r="M182" s="3">
        <f t="shared" si="10"/>
        <v>420120</v>
      </c>
      <c r="N182" s="3"/>
      <c r="O182" s="3"/>
      <c r="P182" s="3">
        <f t="shared" si="11"/>
        <v>420120</v>
      </c>
    </row>
    <row r="183" spans="1:16">
      <c r="A183" s="17"/>
      <c r="D183" s="2"/>
      <c r="E183" s="3"/>
      <c r="F183" s="3"/>
      <c r="G183" s="3"/>
      <c r="H183" s="3">
        <f t="shared" si="8"/>
        <v>0</v>
      </c>
      <c r="I183" s="3"/>
      <c r="J183" s="3">
        <f t="shared" si="9"/>
        <v>0</v>
      </c>
      <c r="K183" s="3"/>
      <c r="L183" s="3"/>
      <c r="M183" s="3">
        <f t="shared" si="10"/>
        <v>0</v>
      </c>
      <c r="N183" s="3"/>
      <c r="O183" s="3"/>
      <c r="P183" s="3">
        <f t="shared" si="11"/>
        <v>0</v>
      </c>
    </row>
    <row r="184" spans="1:16" s="4" customFormat="1">
      <c r="A184" s="11" t="s">
        <v>23</v>
      </c>
      <c r="B184" s="12"/>
      <c r="C184" s="12"/>
      <c r="E184" s="5">
        <f>E185+E186+E187+E188</f>
        <v>69545.017366666667</v>
      </c>
      <c r="F184" s="5">
        <f>F185+F186+F187+F188</f>
        <v>-206</v>
      </c>
      <c r="G184" s="5">
        <f>G185+G186+G187+G188</f>
        <v>11059</v>
      </c>
      <c r="H184" s="5">
        <f t="shared" si="8"/>
        <v>80398.017366666667</v>
      </c>
      <c r="I184" s="5">
        <f>I185+I186+I187+I188</f>
        <v>90200</v>
      </c>
      <c r="J184" s="5">
        <f t="shared" si="9"/>
        <v>170598.01736666667</v>
      </c>
      <c r="K184" s="5">
        <f>K185+K186+K187+K188</f>
        <v>-14200</v>
      </c>
      <c r="L184" s="5">
        <f>L185+L186+L187+L188</f>
        <v>0</v>
      </c>
      <c r="M184" s="5">
        <f t="shared" si="10"/>
        <v>156398.01736666667</v>
      </c>
      <c r="N184" s="5">
        <f>N185+N186+N187+N188</f>
        <v>0</v>
      </c>
      <c r="O184" s="5">
        <f>O185+O186+O187+O188</f>
        <v>0</v>
      </c>
      <c r="P184" s="5">
        <f t="shared" si="11"/>
        <v>156398.01736666667</v>
      </c>
    </row>
    <row r="185" spans="1:16">
      <c r="A185" s="13" t="s">
        <v>24</v>
      </c>
      <c r="B185" s="2">
        <v>20</v>
      </c>
      <c r="C185" s="2">
        <v>55</v>
      </c>
      <c r="D185" s="2"/>
      <c r="E185" s="3">
        <v>15603</v>
      </c>
      <c r="F185" s="44">
        <v>-206</v>
      </c>
      <c r="G185" s="44">
        <v>11059</v>
      </c>
      <c r="H185" s="3">
        <f t="shared" si="8"/>
        <v>26456</v>
      </c>
      <c r="I185" s="44"/>
      <c r="J185" s="3">
        <f t="shared" si="9"/>
        <v>26456</v>
      </c>
      <c r="K185" s="44">
        <v>-14200</v>
      </c>
      <c r="L185" s="44"/>
      <c r="M185" s="3">
        <f t="shared" si="10"/>
        <v>12256</v>
      </c>
      <c r="N185" s="44"/>
      <c r="O185" s="44"/>
      <c r="P185" s="3">
        <f t="shared" si="11"/>
        <v>12256</v>
      </c>
    </row>
    <row r="186" spans="1:16">
      <c r="A186" s="13" t="s">
        <v>25</v>
      </c>
      <c r="B186" s="2">
        <v>20</v>
      </c>
      <c r="C186" s="2">
        <v>55</v>
      </c>
      <c r="D186" s="2" t="s">
        <v>26</v>
      </c>
      <c r="E186" s="3">
        <v>40201.017366666667</v>
      </c>
      <c r="F186" s="3"/>
      <c r="G186" s="3"/>
      <c r="H186" s="3">
        <f t="shared" si="8"/>
        <v>40201.017366666667</v>
      </c>
      <c r="I186" s="3">
        <v>90200</v>
      </c>
      <c r="J186" s="3">
        <f t="shared" si="9"/>
        <v>130401.01736666667</v>
      </c>
      <c r="K186" s="3"/>
      <c r="L186" s="3"/>
      <c r="M186" s="3">
        <f t="shared" si="10"/>
        <v>130401.01736666667</v>
      </c>
      <c r="N186" s="3"/>
      <c r="O186" s="3"/>
      <c r="P186" s="3">
        <f t="shared" si="11"/>
        <v>130401.01736666667</v>
      </c>
    </row>
    <row r="187" spans="1:16">
      <c r="A187" s="13" t="s">
        <v>27</v>
      </c>
      <c r="B187" s="2">
        <v>10</v>
      </c>
      <c r="C187" s="2">
        <v>5</v>
      </c>
      <c r="D187" s="2" t="s">
        <v>28</v>
      </c>
      <c r="E187" s="3">
        <v>7000</v>
      </c>
      <c r="F187" s="3"/>
      <c r="G187" s="3"/>
      <c r="H187" s="3">
        <f t="shared" si="8"/>
        <v>7000</v>
      </c>
      <c r="I187" s="3"/>
      <c r="J187" s="3">
        <f t="shared" si="9"/>
        <v>7000</v>
      </c>
      <c r="K187" s="3"/>
      <c r="L187" s="3"/>
      <c r="M187" s="3">
        <f t="shared" si="10"/>
        <v>7000</v>
      </c>
      <c r="N187" s="3"/>
      <c r="O187" s="3"/>
      <c r="P187" s="3">
        <f t="shared" si="11"/>
        <v>7000</v>
      </c>
    </row>
    <row r="188" spans="1:16">
      <c r="A188" s="13" t="s">
        <v>29</v>
      </c>
      <c r="B188" s="2">
        <v>10</v>
      </c>
      <c r="C188" s="2">
        <v>55</v>
      </c>
      <c r="D188" s="2" t="s">
        <v>30</v>
      </c>
      <c r="E188" s="3">
        <v>6741</v>
      </c>
      <c r="F188" s="3"/>
      <c r="G188" s="3"/>
      <c r="H188" s="3">
        <f t="shared" si="8"/>
        <v>6741</v>
      </c>
      <c r="I188" s="3"/>
      <c r="J188" s="3">
        <f t="shared" si="9"/>
        <v>6741</v>
      </c>
      <c r="K188" s="3"/>
      <c r="L188" s="3"/>
      <c r="M188" s="3">
        <f t="shared" si="10"/>
        <v>6741</v>
      </c>
      <c r="N188" s="3"/>
      <c r="O188" s="3"/>
      <c r="P188" s="3">
        <f t="shared" si="11"/>
        <v>6741</v>
      </c>
    </row>
    <row r="189" spans="1:16">
      <c r="E189" s="1">
        <v>0</v>
      </c>
      <c r="F189" s="1">
        <v>0</v>
      </c>
      <c r="G189" s="1">
        <v>0</v>
      </c>
      <c r="H189" s="1">
        <f t="shared" si="8"/>
        <v>0</v>
      </c>
      <c r="I189" s="1">
        <v>0</v>
      </c>
      <c r="J189" s="1">
        <f t="shared" si="9"/>
        <v>0</v>
      </c>
      <c r="K189" s="1">
        <v>0</v>
      </c>
      <c r="L189" s="1">
        <v>0</v>
      </c>
      <c r="M189" s="1">
        <f t="shared" si="10"/>
        <v>0</v>
      </c>
      <c r="N189" s="1">
        <v>0</v>
      </c>
      <c r="O189" s="1">
        <v>0</v>
      </c>
      <c r="P189" s="1">
        <f t="shared" si="11"/>
        <v>0</v>
      </c>
    </row>
    <row r="190" spans="1:16" s="4" customFormat="1">
      <c r="A190" s="11" t="s">
        <v>31</v>
      </c>
      <c r="B190" s="12"/>
      <c r="C190" s="12"/>
      <c r="E190" s="5">
        <f>E191+E192+E193+E194</f>
        <v>14327.011487333333</v>
      </c>
      <c r="F190" s="5">
        <f>F191+F192+F193+F194</f>
        <v>0</v>
      </c>
      <c r="G190" s="5">
        <f>G191+G192+G193+G194</f>
        <v>0</v>
      </c>
      <c r="H190" s="5">
        <f t="shared" si="8"/>
        <v>14327.011487333333</v>
      </c>
      <c r="I190" s="5">
        <f>I191+I192+I193+I194</f>
        <v>0</v>
      </c>
      <c r="J190" s="5">
        <f t="shared" si="9"/>
        <v>14327.011487333333</v>
      </c>
      <c r="K190" s="5">
        <f>K191+K192+K193+K194</f>
        <v>0</v>
      </c>
      <c r="L190" s="5">
        <f>L191+L192+L193+L194</f>
        <v>0</v>
      </c>
      <c r="M190" s="5">
        <f t="shared" si="10"/>
        <v>14327.011487333333</v>
      </c>
      <c r="N190" s="5">
        <f>N191+N192+N193+N194</f>
        <v>0</v>
      </c>
      <c r="O190" s="5">
        <f>O191+O192+O193+O194</f>
        <v>0</v>
      </c>
      <c r="P190" s="5">
        <f t="shared" si="11"/>
        <v>14327.011487333333</v>
      </c>
    </row>
    <row r="191" spans="1:16">
      <c r="A191" s="14" t="s">
        <v>32</v>
      </c>
      <c r="B191" s="2">
        <v>10</v>
      </c>
      <c r="C191" s="2">
        <v>601</v>
      </c>
      <c r="D191" s="2"/>
      <c r="E191" s="3">
        <v>3000</v>
      </c>
      <c r="F191" s="3"/>
      <c r="G191" s="3"/>
      <c r="H191" s="3">
        <f t="shared" si="8"/>
        <v>3000</v>
      </c>
      <c r="I191" s="3"/>
      <c r="J191" s="3">
        <f t="shared" si="9"/>
        <v>3000</v>
      </c>
      <c r="K191" s="3"/>
      <c r="L191" s="3"/>
      <c r="M191" s="3">
        <f t="shared" si="10"/>
        <v>3000</v>
      </c>
      <c r="N191" s="3"/>
      <c r="O191" s="3"/>
      <c r="P191" s="3">
        <f t="shared" si="11"/>
        <v>3000</v>
      </c>
    </row>
    <row r="192" spans="1:16">
      <c r="A192" s="14" t="s">
        <v>33</v>
      </c>
      <c r="B192" s="2">
        <v>10</v>
      </c>
      <c r="C192" s="2">
        <v>601</v>
      </c>
      <c r="D192" s="2" t="s">
        <v>26</v>
      </c>
      <c r="E192" s="3">
        <v>8844.0114873333332</v>
      </c>
      <c r="F192" s="3"/>
      <c r="G192" s="3"/>
      <c r="H192" s="3">
        <f t="shared" si="8"/>
        <v>8844.0114873333332</v>
      </c>
      <c r="I192" s="3"/>
      <c r="J192" s="3">
        <f t="shared" si="9"/>
        <v>8844.0114873333332</v>
      </c>
      <c r="K192" s="3"/>
      <c r="L192" s="3"/>
      <c r="M192" s="3">
        <f t="shared" si="10"/>
        <v>8844.0114873333332</v>
      </c>
      <c r="N192" s="3"/>
      <c r="O192" s="3"/>
      <c r="P192" s="3">
        <f t="shared" si="11"/>
        <v>8844.0114873333332</v>
      </c>
    </row>
    <row r="193" spans="1:16">
      <c r="A193" s="14" t="s">
        <v>34</v>
      </c>
      <c r="B193" s="2">
        <v>10</v>
      </c>
      <c r="C193" s="2">
        <v>601</v>
      </c>
      <c r="D193" s="2" t="s">
        <v>28</v>
      </c>
      <c r="E193" s="3">
        <v>1000</v>
      </c>
      <c r="F193" s="3"/>
      <c r="G193" s="3"/>
      <c r="H193" s="3">
        <f t="shared" si="8"/>
        <v>1000</v>
      </c>
      <c r="I193" s="3"/>
      <c r="J193" s="3">
        <f t="shared" si="9"/>
        <v>1000</v>
      </c>
      <c r="K193" s="3"/>
      <c r="L193" s="3"/>
      <c r="M193" s="3">
        <f t="shared" si="10"/>
        <v>1000</v>
      </c>
      <c r="N193" s="3"/>
      <c r="O193" s="3"/>
      <c r="P193" s="3">
        <f t="shared" si="11"/>
        <v>1000</v>
      </c>
    </row>
    <row r="194" spans="1:16">
      <c r="A194" s="14" t="s">
        <v>35</v>
      </c>
      <c r="B194" s="2">
        <v>10</v>
      </c>
      <c r="C194" s="2">
        <v>601</v>
      </c>
      <c r="D194" s="2" t="s">
        <v>30</v>
      </c>
      <c r="E194" s="3">
        <v>1483</v>
      </c>
      <c r="F194" s="3"/>
      <c r="G194" s="3"/>
      <c r="H194" s="3">
        <f t="shared" si="8"/>
        <v>1483</v>
      </c>
      <c r="I194" s="3"/>
      <c r="J194" s="3">
        <f t="shared" si="9"/>
        <v>1483</v>
      </c>
      <c r="K194" s="3"/>
      <c r="L194" s="3"/>
      <c r="M194" s="3">
        <f t="shared" si="10"/>
        <v>1483</v>
      </c>
      <c r="N194" s="3"/>
      <c r="O194" s="3"/>
      <c r="P194" s="3">
        <f t="shared" si="11"/>
        <v>1483</v>
      </c>
    </row>
    <row r="195" spans="1:16">
      <c r="A195" s="14"/>
      <c r="D195" s="2"/>
      <c r="E195" s="3"/>
      <c r="F195" s="3"/>
      <c r="G195" s="3"/>
      <c r="H195" s="3">
        <f t="shared" si="8"/>
        <v>0</v>
      </c>
      <c r="I195" s="3"/>
      <c r="J195" s="3">
        <f t="shared" si="9"/>
        <v>0</v>
      </c>
      <c r="K195" s="3"/>
      <c r="L195" s="3"/>
      <c r="M195" s="3">
        <f t="shared" si="10"/>
        <v>0</v>
      </c>
      <c r="N195" s="3"/>
      <c r="O195" s="3"/>
      <c r="P195" s="3">
        <f t="shared" si="11"/>
        <v>0</v>
      </c>
    </row>
    <row r="196" spans="1:16">
      <c r="A196" s="13"/>
      <c r="D196" s="2"/>
      <c r="E196" s="1">
        <v>0</v>
      </c>
      <c r="F196" s="1">
        <v>0</v>
      </c>
      <c r="G196" s="1">
        <v>0</v>
      </c>
      <c r="H196" s="1">
        <f t="shared" si="8"/>
        <v>0</v>
      </c>
      <c r="I196" s="1">
        <v>0</v>
      </c>
      <c r="J196" s="1">
        <f t="shared" si="9"/>
        <v>0</v>
      </c>
      <c r="K196" s="1">
        <v>0</v>
      </c>
      <c r="L196" s="1">
        <v>0</v>
      </c>
      <c r="M196" s="1">
        <f t="shared" si="10"/>
        <v>0</v>
      </c>
      <c r="N196" s="1">
        <v>0</v>
      </c>
      <c r="O196" s="1">
        <v>0</v>
      </c>
      <c r="P196" s="1">
        <f t="shared" si="11"/>
        <v>0</v>
      </c>
    </row>
    <row r="197" spans="1:16" ht="17.45">
      <c r="A197" s="6" t="s">
        <v>52</v>
      </c>
      <c r="D197" s="2"/>
      <c r="E197" s="7">
        <f>E198</f>
        <v>8035720</v>
      </c>
      <c r="F197" s="7">
        <f>F198</f>
        <v>-16368</v>
      </c>
      <c r="G197" s="7">
        <f>G198</f>
        <v>1689</v>
      </c>
      <c r="H197" s="7">
        <f t="shared" si="8"/>
        <v>8021041</v>
      </c>
      <c r="I197" s="7">
        <f>I198</f>
        <v>0</v>
      </c>
      <c r="J197" s="7">
        <f t="shared" si="9"/>
        <v>8021041</v>
      </c>
      <c r="K197" s="7">
        <f>K198</f>
        <v>-3936</v>
      </c>
      <c r="L197" s="7">
        <f>L198</f>
        <v>-191094</v>
      </c>
      <c r="M197" s="7">
        <f t="shared" si="10"/>
        <v>7826011</v>
      </c>
      <c r="N197" s="7">
        <f>N198</f>
        <v>0</v>
      </c>
      <c r="O197" s="7">
        <f>O198</f>
        <v>0</v>
      </c>
      <c r="P197" s="7">
        <f t="shared" si="11"/>
        <v>7826011</v>
      </c>
    </row>
    <row r="198" spans="1:16" ht="17.45">
      <c r="A198" s="6" t="s">
        <v>14</v>
      </c>
      <c r="D198" s="2"/>
      <c r="E198" s="7">
        <f>E199+E200</f>
        <v>8035720</v>
      </c>
      <c r="F198" s="7">
        <f>F199+F200</f>
        <v>-16368</v>
      </c>
      <c r="G198" s="7">
        <f>G199+G200</f>
        <v>1689</v>
      </c>
      <c r="H198" s="7">
        <f t="shared" si="8"/>
        <v>8021041</v>
      </c>
      <c r="I198" s="7">
        <f>I199+I200</f>
        <v>0</v>
      </c>
      <c r="J198" s="7">
        <f t="shared" si="9"/>
        <v>8021041</v>
      </c>
      <c r="K198" s="7">
        <f>K199+K200</f>
        <v>-3936</v>
      </c>
      <c r="L198" s="7">
        <f>L199+L200</f>
        <v>-191094</v>
      </c>
      <c r="M198" s="7">
        <f t="shared" si="10"/>
        <v>7826011</v>
      </c>
      <c r="N198" s="7">
        <f>N199+N200</f>
        <v>0</v>
      </c>
      <c r="O198" s="7">
        <f>O199+O200</f>
        <v>0</v>
      </c>
      <c r="P198" s="7">
        <f t="shared" si="11"/>
        <v>7826011</v>
      </c>
    </row>
    <row r="199" spans="1:16" ht="15.6">
      <c r="A199" s="8" t="s">
        <v>15</v>
      </c>
      <c r="D199" s="2"/>
      <c r="E199" s="9">
        <f>E202+E210+E222</f>
        <v>7613575</v>
      </c>
      <c r="F199" s="9">
        <f>F202+F210+F222</f>
        <v>-16368</v>
      </c>
      <c r="G199" s="9">
        <f>G202+G210+G222</f>
        <v>1689</v>
      </c>
      <c r="H199" s="9">
        <f t="shared" si="8"/>
        <v>7598896</v>
      </c>
      <c r="I199" s="9">
        <f>I202+I210+I222</f>
        <v>0</v>
      </c>
      <c r="J199" s="9">
        <f t="shared" si="9"/>
        <v>7598896</v>
      </c>
      <c r="K199" s="9">
        <f>K202+K210+K222</f>
        <v>-3936</v>
      </c>
      <c r="L199" s="9">
        <f>L202+L210+L222</f>
        <v>-191094</v>
      </c>
      <c r="M199" s="9">
        <f t="shared" si="10"/>
        <v>7403866</v>
      </c>
      <c r="N199" s="9">
        <f>N202+N210+N222</f>
        <v>0</v>
      </c>
      <c r="O199" s="9">
        <f>O202+O210+O222</f>
        <v>0</v>
      </c>
      <c r="P199" s="9">
        <f t="shared" si="11"/>
        <v>7403866</v>
      </c>
    </row>
    <row r="200" spans="1:16" ht="15.6">
      <c r="A200" s="19" t="s">
        <v>16</v>
      </c>
      <c r="D200" s="2"/>
      <c r="E200" s="20">
        <f>E216</f>
        <v>422145</v>
      </c>
      <c r="F200" s="20">
        <f>F216</f>
        <v>0</v>
      </c>
      <c r="G200" s="20">
        <f>G216</f>
        <v>0</v>
      </c>
      <c r="H200" s="20">
        <f t="shared" si="8"/>
        <v>422145</v>
      </c>
      <c r="I200" s="20">
        <f>I216</f>
        <v>0</v>
      </c>
      <c r="J200" s="20">
        <f t="shared" si="9"/>
        <v>422145</v>
      </c>
      <c r="K200" s="20">
        <f>K216</f>
        <v>0</v>
      </c>
      <c r="L200" s="20">
        <f>L216</f>
        <v>0</v>
      </c>
      <c r="M200" s="20">
        <f t="shared" si="10"/>
        <v>422145</v>
      </c>
      <c r="N200" s="20">
        <f>N216</f>
        <v>0</v>
      </c>
      <c r="O200" s="20">
        <f>O216</f>
        <v>0</v>
      </c>
      <c r="P200" s="20">
        <f t="shared" si="11"/>
        <v>422145</v>
      </c>
    </row>
    <row r="201" spans="1:16">
      <c r="A201" s="13"/>
      <c r="D201" s="2"/>
      <c r="E201" s="1">
        <v>0</v>
      </c>
      <c r="F201" s="1">
        <v>0</v>
      </c>
      <c r="G201" s="1">
        <v>0</v>
      </c>
      <c r="H201" s="1">
        <f t="shared" ref="H201:H239" si="12">E201+F201+G201</f>
        <v>0</v>
      </c>
      <c r="I201" s="1">
        <v>0</v>
      </c>
      <c r="J201" s="1">
        <f t="shared" ref="J201:J239" si="13">H201+I201</f>
        <v>0</v>
      </c>
      <c r="K201" s="1">
        <v>0</v>
      </c>
      <c r="L201" s="1">
        <v>0</v>
      </c>
      <c r="M201" s="1">
        <f t="shared" ref="M201:M239" si="14">J201+K201+L201</f>
        <v>0</v>
      </c>
      <c r="N201" s="1">
        <v>0</v>
      </c>
      <c r="O201" s="1">
        <v>0</v>
      </c>
      <c r="P201" s="1">
        <f t="shared" ref="P201:P239" si="15">M201+N201+O201</f>
        <v>0</v>
      </c>
    </row>
    <row r="202" spans="1:16" s="4" customFormat="1">
      <c r="A202" s="11" t="s">
        <v>17</v>
      </c>
      <c r="B202" s="12"/>
      <c r="C202" s="12"/>
      <c r="E202" s="5">
        <f>E203+E204+E205+E206+E208+E207</f>
        <v>5578174</v>
      </c>
      <c r="F202" s="5">
        <f>F203+F204+F205+F206+F208+F207</f>
        <v>20000</v>
      </c>
      <c r="G202" s="5">
        <f>G203+G204+G205+G206+G208+G207</f>
        <v>0</v>
      </c>
      <c r="H202" s="5">
        <f t="shared" si="12"/>
        <v>5598174</v>
      </c>
      <c r="I202" s="5">
        <f>I203+I204+I205+I206+I208+I207</f>
        <v>0</v>
      </c>
      <c r="J202" s="5">
        <f t="shared" si="13"/>
        <v>5598174</v>
      </c>
      <c r="K202" s="5">
        <f>K203+K204+K205+K206+K208+K207</f>
        <v>0</v>
      </c>
      <c r="L202" s="5">
        <f>L203+L204+L205+L206+L208+L207</f>
        <v>0</v>
      </c>
      <c r="M202" s="5">
        <f t="shared" si="14"/>
        <v>5598174</v>
      </c>
      <c r="N202" s="5">
        <f>N203+N204+N205+N206+N208+N207</f>
        <v>0</v>
      </c>
      <c r="O202" s="5">
        <f>O203+O204+O205+O206+O208+O207</f>
        <v>0</v>
      </c>
      <c r="P202" s="5">
        <f t="shared" si="15"/>
        <v>5598174</v>
      </c>
    </row>
    <row r="203" spans="1:16">
      <c r="A203" s="13" t="s">
        <v>18</v>
      </c>
      <c r="B203" s="2">
        <v>10</v>
      </c>
      <c r="C203" s="2">
        <v>50</v>
      </c>
      <c r="D203" s="2" t="s">
        <v>19</v>
      </c>
      <c r="E203" s="3">
        <v>1886901</v>
      </c>
      <c r="F203" s="3"/>
      <c r="G203" s="3"/>
      <c r="H203" s="3">
        <f t="shared" si="12"/>
        <v>1886901</v>
      </c>
      <c r="I203" s="3"/>
      <c r="J203" s="3">
        <f t="shared" si="13"/>
        <v>1886901</v>
      </c>
      <c r="K203" s="3"/>
      <c r="L203" s="3"/>
      <c r="M203" s="3">
        <f t="shared" si="14"/>
        <v>1886901</v>
      </c>
      <c r="N203" s="3"/>
      <c r="O203" s="3"/>
      <c r="P203" s="3">
        <f t="shared" si="15"/>
        <v>1886901</v>
      </c>
    </row>
    <row r="204" spans="1:16">
      <c r="A204" s="13" t="s">
        <v>20</v>
      </c>
      <c r="B204" s="2">
        <v>20</v>
      </c>
      <c r="C204" s="2">
        <v>50</v>
      </c>
      <c r="D204" s="2"/>
      <c r="E204" s="3">
        <v>1220505</v>
      </c>
      <c r="F204" s="3">
        <v>-14450</v>
      </c>
      <c r="G204" s="3"/>
      <c r="H204" s="3">
        <f t="shared" si="12"/>
        <v>1206055</v>
      </c>
      <c r="I204" s="3"/>
      <c r="J204" s="3">
        <f t="shared" si="13"/>
        <v>1206055</v>
      </c>
      <c r="K204" s="3"/>
      <c r="L204" s="3"/>
      <c r="M204" s="3">
        <f t="shared" si="14"/>
        <v>1206055</v>
      </c>
      <c r="N204" s="3"/>
      <c r="O204" s="3"/>
      <c r="P204" s="3">
        <f t="shared" si="15"/>
        <v>1206055</v>
      </c>
    </row>
    <row r="205" spans="1:16">
      <c r="A205" s="13" t="s">
        <v>53</v>
      </c>
      <c r="B205" s="2">
        <v>20</v>
      </c>
      <c r="C205" s="2">
        <v>50</v>
      </c>
      <c r="D205" s="2"/>
      <c r="E205" s="3">
        <v>809405</v>
      </c>
      <c r="F205" s="3"/>
      <c r="G205" s="3"/>
      <c r="H205" s="3">
        <f t="shared" si="12"/>
        <v>809405</v>
      </c>
      <c r="I205" s="3"/>
      <c r="J205" s="3">
        <f t="shared" si="13"/>
        <v>809405</v>
      </c>
      <c r="K205" s="3"/>
      <c r="L205" s="3"/>
      <c r="M205" s="3">
        <f t="shared" si="14"/>
        <v>809405</v>
      </c>
      <c r="N205" s="3"/>
      <c r="O205" s="3"/>
      <c r="P205" s="3">
        <f t="shared" si="15"/>
        <v>809405</v>
      </c>
    </row>
    <row r="206" spans="1:16">
      <c r="A206" s="13" t="s">
        <v>54</v>
      </c>
      <c r="B206" s="2">
        <v>20</v>
      </c>
      <c r="C206" s="2">
        <v>50</v>
      </c>
      <c r="D206" s="2"/>
      <c r="E206" s="3">
        <v>88167</v>
      </c>
      <c r="F206" s="3">
        <v>34450</v>
      </c>
      <c r="G206" s="3"/>
      <c r="H206" s="3">
        <f t="shared" si="12"/>
        <v>122617</v>
      </c>
      <c r="I206" s="3"/>
      <c r="J206" s="3">
        <f t="shared" si="13"/>
        <v>122617</v>
      </c>
      <c r="K206" s="3"/>
      <c r="L206" s="3"/>
      <c r="M206" s="3">
        <f t="shared" si="14"/>
        <v>122617</v>
      </c>
      <c r="N206" s="3"/>
      <c r="O206" s="3"/>
      <c r="P206" s="3">
        <f t="shared" si="15"/>
        <v>122617</v>
      </c>
    </row>
    <row r="207" spans="1:16">
      <c r="A207" s="42" t="s">
        <v>55</v>
      </c>
      <c r="B207" s="41">
        <v>20</v>
      </c>
      <c r="C207" s="41">
        <v>50</v>
      </c>
      <c r="D207" s="2"/>
      <c r="E207" s="3">
        <v>368485</v>
      </c>
      <c r="F207" s="3"/>
      <c r="G207" s="3"/>
      <c r="H207" s="3">
        <f t="shared" si="12"/>
        <v>368485</v>
      </c>
      <c r="I207" s="3"/>
      <c r="J207" s="3">
        <f t="shared" si="13"/>
        <v>368485</v>
      </c>
      <c r="K207" s="3"/>
      <c r="L207" s="3"/>
      <c r="M207" s="3">
        <f t="shared" si="14"/>
        <v>368485</v>
      </c>
      <c r="N207" s="3"/>
      <c r="O207" s="3"/>
      <c r="P207" s="3">
        <f t="shared" si="15"/>
        <v>368485</v>
      </c>
    </row>
    <row r="208" spans="1:16">
      <c r="A208" s="42" t="s">
        <v>56</v>
      </c>
      <c r="B208" s="41">
        <v>20</v>
      </c>
      <c r="C208" s="41">
        <v>50</v>
      </c>
      <c r="D208" s="41" t="s">
        <v>22</v>
      </c>
      <c r="E208" s="3">
        <v>1204711</v>
      </c>
      <c r="F208" s="3"/>
      <c r="G208" s="3"/>
      <c r="H208" s="3">
        <f t="shared" si="12"/>
        <v>1204711</v>
      </c>
      <c r="I208" s="3"/>
      <c r="J208" s="3">
        <f t="shared" si="13"/>
        <v>1204711</v>
      </c>
      <c r="K208" s="3"/>
      <c r="L208" s="3"/>
      <c r="M208" s="3">
        <f t="shared" si="14"/>
        <v>1204711</v>
      </c>
      <c r="N208" s="3"/>
      <c r="O208" s="3"/>
      <c r="P208" s="3">
        <f t="shared" si="15"/>
        <v>1204711</v>
      </c>
    </row>
    <row r="209" spans="1:16">
      <c r="A209" s="13"/>
      <c r="D209" s="2"/>
      <c r="E209" s="3"/>
      <c r="F209" s="3"/>
      <c r="G209" s="3"/>
      <c r="H209" s="3">
        <f t="shared" si="12"/>
        <v>0</v>
      </c>
      <c r="I209" s="3"/>
      <c r="J209" s="3">
        <f t="shared" si="13"/>
        <v>0</v>
      </c>
      <c r="K209" s="3"/>
      <c r="L209" s="3"/>
      <c r="M209" s="3">
        <f t="shared" si="14"/>
        <v>0</v>
      </c>
      <c r="N209" s="3"/>
      <c r="O209" s="3"/>
      <c r="P209" s="3">
        <f t="shared" si="15"/>
        <v>0</v>
      </c>
    </row>
    <row r="210" spans="1:16" s="4" customFormat="1">
      <c r="A210" s="11" t="s">
        <v>23</v>
      </c>
      <c r="B210" s="12"/>
      <c r="C210" s="12"/>
      <c r="E210" s="5">
        <f>E211+E212+E213+E214</f>
        <v>2027001</v>
      </c>
      <c r="F210" s="5">
        <f>F211+F212+F213+F214</f>
        <v>-36368</v>
      </c>
      <c r="G210" s="5">
        <f>G211+G212+G213+G214</f>
        <v>1689</v>
      </c>
      <c r="H210" s="5">
        <f t="shared" si="12"/>
        <v>1992322</v>
      </c>
      <c r="I210" s="5">
        <f>I211+I212+I213+I214</f>
        <v>0</v>
      </c>
      <c r="J210" s="5">
        <f t="shared" si="13"/>
        <v>1992322</v>
      </c>
      <c r="K210" s="5">
        <f>K211+K212+K213+K214</f>
        <v>-3936</v>
      </c>
      <c r="L210" s="5">
        <f>L211+L212+L213+L214</f>
        <v>-191094</v>
      </c>
      <c r="M210" s="5">
        <f t="shared" si="14"/>
        <v>1797292</v>
      </c>
      <c r="N210" s="5">
        <f>N211+N212+N213+N214</f>
        <v>0</v>
      </c>
      <c r="O210" s="5">
        <f>O211+O212+O213+O214</f>
        <v>0</v>
      </c>
      <c r="P210" s="5">
        <f t="shared" si="15"/>
        <v>1797292</v>
      </c>
    </row>
    <row r="211" spans="1:16">
      <c r="A211" s="13" t="s">
        <v>24</v>
      </c>
      <c r="B211" s="2">
        <v>20</v>
      </c>
      <c r="C211" s="2">
        <v>55</v>
      </c>
      <c r="D211" s="2"/>
      <c r="E211" s="3">
        <v>191073</v>
      </c>
      <c r="F211" s="44">
        <v>-36368</v>
      </c>
      <c r="G211" s="44">
        <v>1689</v>
      </c>
      <c r="H211" s="3">
        <f t="shared" si="12"/>
        <v>156394</v>
      </c>
      <c r="I211" s="44"/>
      <c r="J211" s="3">
        <f t="shared" si="13"/>
        <v>156394</v>
      </c>
      <c r="K211" s="44">
        <v>-3936</v>
      </c>
      <c r="L211" s="44"/>
      <c r="M211" s="3">
        <f t="shared" si="14"/>
        <v>152458</v>
      </c>
      <c r="N211" s="44"/>
      <c r="O211" s="44"/>
      <c r="P211" s="3">
        <f t="shared" si="15"/>
        <v>152458</v>
      </c>
    </row>
    <row r="212" spans="1:16">
      <c r="A212" s="13" t="s">
        <v>25</v>
      </c>
      <c r="B212" s="2">
        <v>20</v>
      </c>
      <c r="C212" s="2">
        <v>55</v>
      </c>
      <c r="D212" s="2" t="s">
        <v>26</v>
      </c>
      <c r="E212" s="3">
        <v>1276820</v>
      </c>
      <c r="F212" s="3"/>
      <c r="G212" s="3"/>
      <c r="H212" s="3">
        <f t="shared" si="12"/>
        <v>1276820</v>
      </c>
      <c r="I212" s="3"/>
      <c r="J212" s="3">
        <f t="shared" si="13"/>
        <v>1276820</v>
      </c>
      <c r="K212" s="3"/>
      <c r="L212" s="3">
        <v>-191094</v>
      </c>
      <c r="M212" s="3">
        <f t="shared" si="14"/>
        <v>1085726</v>
      </c>
      <c r="N212" s="3"/>
      <c r="O212" s="3"/>
      <c r="P212" s="3">
        <f t="shared" si="15"/>
        <v>1085726</v>
      </c>
    </row>
    <row r="213" spans="1:16">
      <c r="A213" s="13" t="s">
        <v>27</v>
      </c>
      <c r="B213" s="2">
        <v>10</v>
      </c>
      <c r="C213" s="2">
        <v>5</v>
      </c>
      <c r="D213" s="2" t="s">
        <v>28</v>
      </c>
      <c r="E213" s="3">
        <v>128000</v>
      </c>
      <c r="F213" s="3"/>
      <c r="G213" s="3"/>
      <c r="H213" s="3">
        <f t="shared" si="12"/>
        <v>128000</v>
      </c>
      <c r="I213" s="3"/>
      <c r="J213" s="3">
        <f t="shared" si="13"/>
        <v>128000</v>
      </c>
      <c r="K213" s="3"/>
      <c r="L213" s="3"/>
      <c r="M213" s="3">
        <f t="shared" si="14"/>
        <v>128000</v>
      </c>
      <c r="N213" s="3"/>
      <c r="O213" s="3"/>
      <c r="P213" s="3">
        <f t="shared" si="15"/>
        <v>128000</v>
      </c>
    </row>
    <row r="214" spans="1:16">
      <c r="A214" s="13" t="s">
        <v>29</v>
      </c>
      <c r="B214" s="2">
        <v>10</v>
      </c>
      <c r="C214" s="2">
        <v>55</v>
      </c>
      <c r="D214" s="2" t="s">
        <v>30</v>
      </c>
      <c r="E214" s="3">
        <v>431108</v>
      </c>
      <c r="F214" s="3"/>
      <c r="G214" s="3"/>
      <c r="H214" s="3">
        <f t="shared" si="12"/>
        <v>431108</v>
      </c>
      <c r="I214" s="3"/>
      <c r="J214" s="3">
        <f t="shared" si="13"/>
        <v>431108</v>
      </c>
      <c r="K214" s="3"/>
      <c r="L214" s="3"/>
      <c r="M214" s="3">
        <f t="shared" si="14"/>
        <v>431108</v>
      </c>
      <c r="N214" s="3"/>
      <c r="O214" s="3"/>
      <c r="P214" s="3">
        <f t="shared" si="15"/>
        <v>431108</v>
      </c>
    </row>
    <row r="215" spans="1:16">
      <c r="E215" s="3">
        <v>0</v>
      </c>
      <c r="F215" s="3">
        <v>0</v>
      </c>
      <c r="G215" s="3">
        <v>0</v>
      </c>
      <c r="H215" s="3">
        <f t="shared" si="12"/>
        <v>0</v>
      </c>
      <c r="I215" s="3">
        <v>0</v>
      </c>
      <c r="J215" s="3">
        <f t="shared" si="13"/>
        <v>0</v>
      </c>
      <c r="K215" s="3">
        <v>0</v>
      </c>
      <c r="L215" s="3">
        <v>0</v>
      </c>
      <c r="M215" s="3">
        <f t="shared" si="14"/>
        <v>0</v>
      </c>
      <c r="N215" s="3">
        <v>0</v>
      </c>
      <c r="O215" s="3">
        <v>0</v>
      </c>
      <c r="P215" s="3">
        <f t="shared" si="15"/>
        <v>0</v>
      </c>
    </row>
    <row r="216" spans="1:16" s="4" customFormat="1">
      <c r="A216" s="11" t="s">
        <v>31</v>
      </c>
      <c r="B216" s="12"/>
      <c r="C216" s="12"/>
      <c r="E216" s="5">
        <f>E217+E218+E219+E220</f>
        <v>422145</v>
      </c>
      <c r="F216" s="5">
        <f>F217+F218+F219+F220</f>
        <v>0</v>
      </c>
      <c r="G216" s="5">
        <f>G217+G218+G219+G220</f>
        <v>0</v>
      </c>
      <c r="H216" s="5">
        <f t="shared" si="12"/>
        <v>422145</v>
      </c>
      <c r="I216" s="5">
        <f>I217+I218+I219+I220</f>
        <v>0</v>
      </c>
      <c r="J216" s="5">
        <f t="shared" si="13"/>
        <v>422145</v>
      </c>
      <c r="K216" s="5">
        <f>K217+K218+K219+K220</f>
        <v>0</v>
      </c>
      <c r="L216" s="5">
        <f>L217+L218+L219+L220</f>
        <v>0</v>
      </c>
      <c r="M216" s="5">
        <f t="shared" si="14"/>
        <v>422145</v>
      </c>
      <c r="N216" s="5">
        <f>N217+N218+N219+N220</f>
        <v>0</v>
      </c>
      <c r="O216" s="5">
        <f>O217+O218+O219+O220</f>
        <v>0</v>
      </c>
      <c r="P216" s="5">
        <f t="shared" si="15"/>
        <v>422145</v>
      </c>
    </row>
    <row r="217" spans="1:16">
      <c r="A217" s="14" t="s">
        <v>32</v>
      </c>
      <c r="B217" s="2">
        <v>10</v>
      </c>
      <c r="C217" s="2">
        <v>601</v>
      </c>
      <c r="D217" s="2"/>
      <c r="E217" s="3">
        <v>28000</v>
      </c>
      <c r="F217" s="3"/>
      <c r="G217" s="3"/>
      <c r="H217" s="3">
        <f t="shared" si="12"/>
        <v>28000</v>
      </c>
      <c r="I217" s="3"/>
      <c r="J217" s="3">
        <f t="shared" si="13"/>
        <v>28000</v>
      </c>
      <c r="K217" s="3"/>
      <c r="L217" s="3"/>
      <c r="M217" s="3">
        <f t="shared" si="14"/>
        <v>28000</v>
      </c>
      <c r="N217" s="3"/>
      <c r="O217" s="3"/>
      <c r="P217" s="3">
        <f t="shared" si="15"/>
        <v>28000</v>
      </c>
    </row>
    <row r="218" spans="1:16">
      <c r="A218" s="14" t="s">
        <v>33</v>
      </c>
      <c r="B218" s="2">
        <v>10</v>
      </c>
      <c r="C218" s="2">
        <v>601</v>
      </c>
      <c r="D218" s="2" t="s">
        <v>26</v>
      </c>
      <c r="E218" s="3">
        <v>280901</v>
      </c>
      <c r="F218" s="3"/>
      <c r="G218" s="3"/>
      <c r="H218" s="3">
        <f t="shared" si="12"/>
        <v>280901</v>
      </c>
      <c r="I218" s="3"/>
      <c r="J218" s="3">
        <f t="shared" si="13"/>
        <v>280901</v>
      </c>
      <c r="K218" s="3"/>
      <c r="L218" s="3"/>
      <c r="M218" s="3">
        <f t="shared" si="14"/>
        <v>280901</v>
      </c>
      <c r="N218" s="3"/>
      <c r="O218" s="3"/>
      <c r="P218" s="3">
        <f t="shared" si="15"/>
        <v>280901</v>
      </c>
    </row>
    <row r="219" spans="1:16">
      <c r="A219" s="14" t="s">
        <v>34</v>
      </c>
      <c r="B219" s="2">
        <v>10</v>
      </c>
      <c r="C219" s="2">
        <v>601</v>
      </c>
      <c r="D219" s="2" t="s">
        <v>28</v>
      </c>
      <c r="E219" s="3">
        <v>18400</v>
      </c>
      <c r="F219" s="3"/>
      <c r="G219" s="3"/>
      <c r="H219" s="3">
        <f t="shared" si="12"/>
        <v>18400</v>
      </c>
      <c r="I219" s="3"/>
      <c r="J219" s="3">
        <f t="shared" si="13"/>
        <v>18400</v>
      </c>
      <c r="K219" s="3"/>
      <c r="L219" s="3"/>
      <c r="M219" s="3">
        <f t="shared" si="14"/>
        <v>18400</v>
      </c>
      <c r="N219" s="3"/>
      <c r="O219" s="3"/>
      <c r="P219" s="3">
        <f t="shared" si="15"/>
        <v>18400</v>
      </c>
    </row>
    <row r="220" spans="1:16">
      <c r="A220" s="14" t="s">
        <v>35</v>
      </c>
      <c r="B220" s="2">
        <v>10</v>
      </c>
      <c r="C220" s="2">
        <v>601</v>
      </c>
      <c r="D220" s="2" t="s">
        <v>30</v>
      </c>
      <c r="E220" s="3">
        <v>94844</v>
      </c>
      <c r="F220" s="3"/>
      <c r="G220" s="3"/>
      <c r="H220" s="3">
        <f t="shared" si="12"/>
        <v>94844</v>
      </c>
      <c r="I220" s="3"/>
      <c r="J220" s="3">
        <f t="shared" si="13"/>
        <v>94844</v>
      </c>
      <c r="K220" s="3"/>
      <c r="L220" s="3"/>
      <c r="M220" s="3">
        <f t="shared" si="14"/>
        <v>94844</v>
      </c>
      <c r="N220" s="3"/>
      <c r="O220" s="3"/>
      <c r="P220" s="3">
        <f t="shared" si="15"/>
        <v>94844</v>
      </c>
    </row>
    <row r="221" spans="1:16">
      <c r="A221" s="14"/>
      <c r="D221" s="2"/>
      <c r="E221" s="3"/>
      <c r="F221" s="3"/>
      <c r="G221" s="3"/>
      <c r="H221" s="3">
        <f t="shared" si="12"/>
        <v>0</v>
      </c>
      <c r="I221" s="3"/>
      <c r="J221" s="3">
        <f t="shared" si="13"/>
        <v>0</v>
      </c>
      <c r="K221" s="3"/>
      <c r="L221" s="3"/>
      <c r="M221" s="3">
        <f t="shared" si="14"/>
        <v>0</v>
      </c>
      <c r="N221" s="3"/>
      <c r="O221" s="3"/>
      <c r="P221" s="3">
        <f t="shared" si="15"/>
        <v>0</v>
      </c>
    </row>
    <row r="222" spans="1:16" s="4" customFormat="1">
      <c r="A222" s="11" t="s">
        <v>40</v>
      </c>
      <c r="B222" s="12">
        <v>60</v>
      </c>
      <c r="C222" s="12">
        <v>61</v>
      </c>
      <c r="D222" s="18"/>
      <c r="E222" s="5">
        <v>8400</v>
      </c>
      <c r="F222" s="5"/>
      <c r="G222" s="5"/>
      <c r="H222" s="5">
        <f t="shared" si="12"/>
        <v>8400</v>
      </c>
      <c r="I222" s="5"/>
      <c r="J222" s="5">
        <f t="shared" si="13"/>
        <v>8400</v>
      </c>
      <c r="K222" s="5"/>
      <c r="L222" s="5"/>
      <c r="M222" s="5">
        <f t="shared" si="14"/>
        <v>8400</v>
      </c>
      <c r="N222" s="5"/>
      <c r="O222" s="5"/>
      <c r="P222" s="5">
        <f t="shared" si="15"/>
        <v>8400</v>
      </c>
    </row>
    <row r="223" spans="1:16">
      <c r="A223" s="13"/>
      <c r="D223" s="2"/>
      <c r="H223" s="1">
        <f t="shared" si="12"/>
        <v>0</v>
      </c>
      <c r="J223" s="1">
        <f t="shared" si="13"/>
        <v>0</v>
      </c>
      <c r="M223" s="1">
        <f t="shared" si="14"/>
        <v>0</v>
      </c>
      <c r="P223" s="1">
        <f t="shared" si="15"/>
        <v>0</v>
      </c>
    </row>
    <row r="224" spans="1:16">
      <c r="H224" s="1">
        <f t="shared" si="12"/>
        <v>0</v>
      </c>
      <c r="J224" s="1">
        <f t="shared" si="13"/>
        <v>0</v>
      </c>
      <c r="M224" s="1">
        <f t="shared" si="14"/>
        <v>0</v>
      </c>
      <c r="P224" s="1">
        <f t="shared" si="15"/>
        <v>0</v>
      </c>
    </row>
    <row r="225" spans="1:16" s="39" customFormat="1" ht="17.45">
      <c r="A225" s="25" t="s">
        <v>57</v>
      </c>
      <c r="B225" s="40"/>
      <c r="C225" s="40"/>
      <c r="H225" s="39">
        <f t="shared" si="12"/>
        <v>0</v>
      </c>
      <c r="J225" s="39">
        <f t="shared" si="13"/>
        <v>0</v>
      </c>
      <c r="M225" s="39">
        <f t="shared" si="14"/>
        <v>0</v>
      </c>
      <c r="P225" s="39">
        <f t="shared" si="15"/>
        <v>0</v>
      </c>
    </row>
    <row r="226" spans="1:16" s="23" customFormat="1">
      <c r="B226" s="24"/>
      <c r="C226" s="24"/>
      <c r="H226" s="23">
        <f t="shared" si="12"/>
        <v>0</v>
      </c>
      <c r="J226" s="23">
        <f t="shared" si="13"/>
        <v>0</v>
      </c>
      <c r="M226" s="23">
        <f t="shared" si="14"/>
        <v>0</v>
      </c>
      <c r="P226" s="23">
        <f t="shared" si="15"/>
        <v>0</v>
      </c>
    </row>
    <row r="227" spans="1:16" s="23" customFormat="1" ht="17.45">
      <c r="A227" s="26" t="s">
        <v>58</v>
      </c>
      <c r="B227" s="24"/>
      <c r="C227" s="24"/>
      <c r="E227" s="27">
        <f>E228</f>
        <v>748701.86183384096</v>
      </c>
      <c r="F227" s="27">
        <f>F228</f>
        <v>-22014</v>
      </c>
      <c r="G227" s="27">
        <f>G228</f>
        <v>22920</v>
      </c>
      <c r="H227" s="27">
        <f t="shared" si="12"/>
        <v>749607.86183384096</v>
      </c>
      <c r="I227" s="27">
        <f>I228</f>
        <v>-121583</v>
      </c>
      <c r="J227" s="27">
        <f t="shared" si="13"/>
        <v>628024.86183384096</v>
      </c>
      <c r="K227" s="27">
        <f>K228</f>
        <v>-34989</v>
      </c>
      <c r="L227" s="27">
        <f>L228</f>
        <v>0</v>
      </c>
      <c r="M227" s="27">
        <f t="shared" si="14"/>
        <v>593035.86183384096</v>
      </c>
      <c r="N227" s="27">
        <f>N228</f>
        <v>0</v>
      </c>
      <c r="O227" s="27">
        <f>O228</f>
        <v>0</v>
      </c>
      <c r="P227" s="27">
        <f t="shared" si="15"/>
        <v>593035.86183384096</v>
      </c>
    </row>
    <row r="228" spans="1:16" s="23" customFormat="1" ht="17.45">
      <c r="A228" s="26" t="s">
        <v>14</v>
      </c>
      <c r="B228" s="24"/>
      <c r="C228" s="24"/>
      <c r="E228" s="27">
        <f>E229+E230</f>
        <v>748701.86183384096</v>
      </c>
      <c r="F228" s="27">
        <f>F229+F230</f>
        <v>-22014</v>
      </c>
      <c r="G228" s="27">
        <f>G229+G230</f>
        <v>22920</v>
      </c>
      <c r="H228" s="27">
        <f t="shared" si="12"/>
        <v>749607.86183384096</v>
      </c>
      <c r="I228" s="27">
        <f>I229+I230</f>
        <v>-121583</v>
      </c>
      <c r="J228" s="27">
        <f t="shared" si="13"/>
        <v>628024.86183384096</v>
      </c>
      <c r="K228" s="27">
        <f>K229+K230</f>
        <v>-34989</v>
      </c>
      <c r="L228" s="27">
        <f>L229+L230</f>
        <v>0</v>
      </c>
      <c r="M228" s="27">
        <f t="shared" si="14"/>
        <v>593035.86183384096</v>
      </c>
      <c r="N228" s="27">
        <f>N229+N230</f>
        <v>0</v>
      </c>
      <c r="O228" s="27">
        <f>O229+O230</f>
        <v>0</v>
      </c>
      <c r="P228" s="27">
        <f t="shared" si="15"/>
        <v>593035.86183384096</v>
      </c>
    </row>
    <row r="229" spans="1:16" s="23" customFormat="1" ht="15.6">
      <c r="A229" s="28" t="s">
        <v>15</v>
      </c>
      <c r="B229" s="24"/>
      <c r="C229" s="24"/>
      <c r="E229" s="29">
        <f>E232+E236</f>
        <v>709468.85665384098</v>
      </c>
      <c r="F229" s="29">
        <f>F232+F236</f>
        <v>-22014</v>
      </c>
      <c r="G229" s="29">
        <f>G232+G236</f>
        <v>22920</v>
      </c>
      <c r="H229" s="29">
        <f t="shared" si="12"/>
        <v>710374.85665384098</v>
      </c>
      <c r="I229" s="29">
        <f>I232+I236</f>
        <v>-121583</v>
      </c>
      <c r="J229" s="29">
        <f t="shared" si="13"/>
        <v>588791.85665384098</v>
      </c>
      <c r="K229" s="29">
        <f>K232+K236</f>
        <v>-34989</v>
      </c>
      <c r="L229" s="29">
        <f>L232+L236</f>
        <v>0</v>
      </c>
      <c r="M229" s="29">
        <f t="shared" si="14"/>
        <v>553802.85665384098</v>
      </c>
      <c r="N229" s="29">
        <f>N232+N236</f>
        <v>0</v>
      </c>
      <c r="O229" s="29">
        <f>O232+O236</f>
        <v>0</v>
      </c>
      <c r="P229" s="29">
        <f t="shared" si="15"/>
        <v>553802.85665384098</v>
      </c>
    </row>
    <row r="230" spans="1:16" s="23" customFormat="1" ht="15.6">
      <c r="A230" s="30" t="s">
        <v>16</v>
      </c>
      <c r="B230" s="24"/>
      <c r="C230" s="24"/>
      <c r="E230" s="31">
        <f>E239</f>
        <v>39233.005180000007</v>
      </c>
      <c r="F230" s="31">
        <f>F239</f>
        <v>0</v>
      </c>
      <c r="G230" s="31">
        <f>G239</f>
        <v>0</v>
      </c>
      <c r="H230" s="31">
        <f t="shared" si="12"/>
        <v>39233.005180000007</v>
      </c>
      <c r="I230" s="31">
        <f>I239</f>
        <v>0</v>
      </c>
      <c r="J230" s="31">
        <f t="shared" si="13"/>
        <v>39233.005180000007</v>
      </c>
      <c r="K230" s="31">
        <f>K239</f>
        <v>0</v>
      </c>
      <c r="L230" s="31">
        <f>L239</f>
        <v>0</v>
      </c>
      <c r="M230" s="31">
        <f t="shared" si="14"/>
        <v>39233.005180000007</v>
      </c>
      <c r="N230" s="31">
        <f>N239</f>
        <v>0</v>
      </c>
      <c r="O230" s="31">
        <f>O239</f>
        <v>0</v>
      </c>
      <c r="P230" s="31">
        <f t="shared" si="15"/>
        <v>39233.005180000007</v>
      </c>
    </row>
    <row r="231" spans="1:16" s="23" customFormat="1">
      <c r="B231" s="24"/>
      <c r="C231" s="24"/>
      <c r="E231" s="23">
        <v>0</v>
      </c>
      <c r="F231" s="23">
        <v>0</v>
      </c>
      <c r="G231" s="23">
        <v>0</v>
      </c>
      <c r="H231" s="23">
        <f t="shared" si="12"/>
        <v>0</v>
      </c>
      <c r="I231" s="23">
        <v>0</v>
      </c>
      <c r="J231" s="23">
        <f t="shared" si="13"/>
        <v>0</v>
      </c>
      <c r="K231" s="23">
        <v>0</v>
      </c>
      <c r="L231" s="23">
        <v>0</v>
      </c>
      <c r="M231" s="23">
        <f t="shared" si="14"/>
        <v>0</v>
      </c>
      <c r="N231" s="23">
        <v>0</v>
      </c>
      <c r="O231" s="23">
        <v>0</v>
      </c>
      <c r="P231" s="23">
        <f t="shared" si="15"/>
        <v>0</v>
      </c>
    </row>
    <row r="232" spans="1:16" s="23" customFormat="1">
      <c r="A232" s="32" t="s">
        <v>17</v>
      </c>
      <c r="B232" s="33"/>
      <c r="C232" s="33"/>
      <c r="D232" s="34"/>
      <c r="E232" s="35">
        <f>E233+E234</f>
        <v>593656.83076384105</v>
      </c>
      <c r="F232" s="35">
        <f>F233+F234</f>
        <v>0</v>
      </c>
      <c r="G232" s="35">
        <f>G233+G234</f>
        <v>0</v>
      </c>
      <c r="H232" s="35">
        <f t="shared" si="12"/>
        <v>593656.83076384105</v>
      </c>
      <c r="I232" s="35">
        <f>I233+I234</f>
        <v>-121583</v>
      </c>
      <c r="J232" s="35">
        <f t="shared" si="13"/>
        <v>472073.83076384105</v>
      </c>
      <c r="K232" s="35">
        <f>K233+K234</f>
        <v>0</v>
      </c>
      <c r="L232" s="35">
        <f>L233+L234</f>
        <v>0</v>
      </c>
      <c r="M232" s="35">
        <f t="shared" si="14"/>
        <v>472073.83076384105</v>
      </c>
      <c r="N232" s="35">
        <f>N233+N234</f>
        <v>0</v>
      </c>
      <c r="O232" s="35">
        <f>O233+O234</f>
        <v>0</v>
      </c>
      <c r="P232" s="35">
        <f t="shared" si="15"/>
        <v>472073.83076384105</v>
      </c>
    </row>
    <row r="233" spans="1:16" s="23" customFormat="1">
      <c r="A233" s="36" t="s">
        <v>59</v>
      </c>
      <c r="B233" s="24">
        <v>10</v>
      </c>
      <c r="C233" s="24">
        <v>50</v>
      </c>
      <c r="D233" s="24" t="s">
        <v>19</v>
      </c>
      <c r="E233" s="37">
        <v>590305.33077384159</v>
      </c>
      <c r="F233" s="37"/>
      <c r="G233" s="37"/>
      <c r="H233" s="37">
        <f t="shared" si="12"/>
        <v>590305.33077384159</v>
      </c>
      <c r="I233" s="37">
        <v>-121583</v>
      </c>
      <c r="J233" s="37">
        <f t="shared" si="13"/>
        <v>468722.33077384159</v>
      </c>
      <c r="K233" s="37"/>
      <c r="L233" s="37"/>
      <c r="M233" s="37">
        <f t="shared" si="14"/>
        <v>468722.33077384159</v>
      </c>
      <c r="N233" s="37"/>
      <c r="O233" s="37"/>
      <c r="P233" s="37">
        <f t="shared" si="15"/>
        <v>468722.33077384159</v>
      </c>
    </row>
    <row r="234" spans="1:16" s="23" customFormat="1">
      <c r="A234" s="36" t="s">
        <v>60</v>
      </c>
      <c r="B234" s="24">
        <v>20</v>
      </c>
      <c r="C234" s="24">
        <v>50</v>
      </c>
      <c r="D234" s="24"/>
      <c r="E234" s="37">
        <v>3351.4999899994582</v>
      </c>
      <c r="F234" s="37"/>
      <c r="G234" s="37"/>
      <c r="H234" s="37">
        <f t="shared" si="12"/>
        <v>3351.4999899994582</v>
      </c>
      <c r="I234" s="37"/>
      <c r="J234" s="37">
        <f t="shared" si="13"/>
        <v>3351.4999899994582</v>
      </c>
      <c r="K234" s="37"/>
      <c r="L234" s="37"/>
      <c r="M234" s="37">
        <f t="shared" si="14"/>
        <v>3351.4999899994582</v>
      </c>
      <c r="N234" s="37"/>
      <c r="O234" s="37"/>
      <c r="P234" s="37">
        <f t="shared" si="15"/>
        <v>3351.4999899994582</v>
      </c>
    </row>
    <row r="235" spans="1:16" s="23" customFormat="1">
      <c r="B235" s="24"/>
      <c r="C235" s="24"/>
      <c r="E235" s="23">
        <v>0</v>
      </c>
      <c r="F235" s="23">
        <v>0</v>
      </c>
      <c r="G235" s="23">
        <v>0</v>
      </c>
      <c r="H235" s="23">
        <f t="shared" si="12"/>
        <v>0</v>
      </c>
      <c r="I235" s="23">
        <v>0</v>
      </c>
      <c r="J235" s="23">
        <f t="shared" si="13"/>
        <v>0</v>
      </c>
      <c r="K235" s="23">
        <v>0</v>
      </c>
      <c r="L235" s="23">
        <v>0</v>
      </c>
      <c r="M235" s="23">
        <f t="shared" si="14"/>
        <v>0</v>
      </c>
      <c r="N235" s="23">
        <v>0</v>
      </c>
      <c r="O235" s="23">
        <v>0</v>
      </c>
      <c r="P235" s="23">
        <f t="shared" si="15"/>
        <v>0</v>
      </c>
    </row>
    <row r="236" spans="1:16" s="23" customFormat="1">
      <c r="A236" s="32" t="s">
        <v>23</v>
      </c>
      <c r="B236" s="33"/>
      <c r="C236" s="33"/>
      <c r="D236" s="34"/>
      <c r="E236" s="35">
        <f>E237</f>
        <v>115812.02588999993</v>
      </c>
      <c r="F236" s="35">
        <f>F237</f>
        <v>-22014</v>
      </c>
      <c r="G236" s="35">
        <f>G237</f>
        <v>22920</v>
      </c>
      <c r="H236" s="35">
        <f t="shared" si="12"/>
        <v>116718.02588999993</v>
      </c>
      <c r="I236" s="35">
        <f>I237</f>
        <v>0</v>
      </c>
      <c r="J236" s="35">
        <f t="shared" si="13"/>
        <v>116718.02588999993</v>
      </c>
      <c r="K236" s="35">
        <f>K237</f>
        <v>-34989</v>
      </c>
      <c r="L236" s="35">
        <f>L237</f>
        <v>0</v>
      </c>
      <c r="M236" s="35">
        <f t="shared" si="14"/>
        <v>81729.025889999932</v>
      </c>
      <c r="N236" s="35">
        <f>N237</f>
        <v>0</v>
      </c>
      <c r="O236" s="35">
        <f>O237</f>
        <v>0</v>
      </c>
      <c r="P236" s="35">
        <f t="shared" si="15"/>
        <v>81729.025889999932</v>
      </c>
    </row>
    <row r="237" spans="1:16" s="23" customFormat="1">
      <c r="A237" s="36" t="s">
        <v>24</v>
      </c>
      <c r="B237" s="24">
        <v>20</v>
      </c>
      <c r="C237" s="24">
        <v>55</v>
      </c>
      <c r="D237" s="24"/>
      <c r="E237" s="37">
        <v>115812.02588999993</v>
      </c>
      <c r="F237" s="37">
        <v>-22014</v>
      </c>
      <c r="G237" s="37">
        <v>22920</v>
      </c>
      <c r="H237" s="37">
        <f t="shared" si="12"/>
        <v>116718.02588999993</v>
      </c>
      <c r="I237" s="37"/>
      <c r="J237" s="37">
        <f t="shared" si="13"/>
        <v>116718.02588999993</v>
      </c>
      <c r="K237" s="37">
        <v>-34989</v>
      </c>
      <c r="L237" s="37"/>
      <c r="M237" s="37">
        <f t="shared" si="14"/>
        <v>81729.025889999932</v>
      </c>
      <c r="N237" s="37"/>
      <c r="O237" s="37"/>
      <c r="P237" s="37">
        <f t="shared" si="15"/>
        <v>81729.025889999932</v>
      </c>
    </row>
    <row r="238" spans="1:16" s="23" customFormat="1">
      <c r="B238" s="24"/>
      <c r="C238" s="24"/>
      <c r="E238" s="23">
        <v>0</v>
      </c>
      <c r="F238" s="23">
        <v>0</v>
      </c>
      <c r="G238" s="23">
        <v>0</v>
      </c>
      <c r="H238" s="23">
        <f t="shared" si="12"/>
        <v>0</v>
      </c>
      <c r="I238" s="23">
        <v>0</v>
      </c>
      <c r="J238" s="23">
        <f t="shared" si="13"/>
        <v>0</v>
      </c>
      <c r="K238" s="23">
        <v>0</v>
      </c>
      <c r="L238" s="23">
        <v>0</v>
      </c>
      <c r="M238" s="23">
        <f t="shared" si="14"/>
        <v>0</v>
      </c>
      <c r="N238" s="23">
        <v>0</v>
      </c>
      <c r="O238" s="23">
        <v>0</v>
      </c>
      <c r="P238" s="23">
        <f t="shared" si="15"/>
        <v>0</v>
      </c>
    </row>
    <row r="239" spans="1:16" s="23" customFormat="1">
      <c r="A239" s="32" t="s">
        <v>31</v>
      </c>
      <c r="B239" s="24">
        <v>10</v>
      </c>
      <c r="C239" s="24">
        <v>601</v>
      </c>
      <c r="D239" s="38"/>
      <c r="E239" s="35">
        <v>39233.005180000007</v>
      </c>
      <c r="F239" s="35"/>
      <c r="G239" s="35"/>
      <c r="H239" s="35">
        <f t="shared" si="12"/>
        <v>39233.005180000007</v>
      </c>
      <c r="I239" s="35"/>
      <c r="J239" s="35">
        <f t="shared" si="13"/>
        <v>39233.005180000007</v>
      </c>
      <c r="K239" s="35"/>
      <c r="L239" s="35"/>
      <c r="M239" s="35">
        <f t="shared" si="14"/>
        <v>39233.005180000007</v>
      </c>
      <c r="N239" s="35"/>
      <c r="O239" s="35"/>
      <c r="P239" s="35">
        <f t="shared" si="15"/>
        <v>39233.005180000007</v>
      </c>
    </row>
  </sheetData>
  <dataConsolidate/>
  <pageMargins left="0.25" right="0.25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33F9B6-F828-4121-B6E7-3F184AFE4BF0}"/>
</file>

<file path=customXml/itemProps2.xml><?xml version="1.0" encoding="utf-8"?>
<ds:datastoreItem xmlns:ds="http://schemas.openxmlformats.org/officeDocument/2006/customXml" ds:itemID="{FBE0F39A-2C6D-4975-8BC0-61D071B06117}"/>
</file>

<file path=customXml/itemProps3.xml><?xml version="1.0" encoding="utf-8"?>
<ds:datastoreItem xmlns:ds="http://schemas.openxmlformats.org/officeDocument/2006/customXml" ds:itemID="{5BF25928-44FE-480C-9F18-80A3954426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Registrite ja Infosüsteemide Keskus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Urmann</dc:creator>
  <cp:keywords/>
  <dc:description/>
  <cp:lastModifiedBy>Kristi Urmann - JUSTDIGI</cp:lastModifiedBy>
  <cp:revision/>
  <dcterms:created xsi:type="dcterms:W3CDTF">2021-12-14T15:12:20Z</dcterms:created>
  <dcterms:modified xsi:type="dcterms:W3CDTF">2024-12-20T09:49:47Z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2024-12-20T09:38:51Z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8fe098d2-428d-4bd4-9803-7195fe96f0e2</vt:lpwstr>
  </property>
  <property fmtid="{D5CDD505-2E9C-101B-9397-08002B2CF9AE}" pid="8" name="MSIP_Label_defa4170-0d19-0005-0004-bc88714345d2_ActionId">
    <vt:lpwstr>24295f8b-5190-40a1-993d-700d872e63d0</vt:lpwstr>
  </property>
  <property fmtid="{D5CDD505-2E9C-101B-9397-08002B2CF9AE}" pid="9" name="MSIP_Label_defa4170-0d19-0005-0004-bc88714345d2_ContentBits">
    <vt:lpwstr>0</vt:lpwstr>
  </property>
  <property fmtid="{D5CDD505-2E9C-101B-9397-08002B2CF9AE}" pid="10" name="MediaServiceImageTags">
    <vt:lpwstr/>
  </property>
</Properties>
</file>